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4880" windowHeight="7170" activeTab="1"/>
  </bookViews>
  <sheets>
    <sheet name="LAB(สรุป)" sheetId="8" r:id="rId1"/>
    <sheet name="LAB(แผน)" sheetId="9" r:id="rId2"/>
  </sheets>
  <definedNames>
    <definedName name="_xlnm.Print_Titles" localSheetId="1">'LAB(แผน)'!$3:$4</definedName>
  </definedNames>
  <calcPr calcId="144525"/>
</workbook>
</file>

<file path=xl/calcChain.xml><?xml version="1.0" encoding="utf-8"?>
<calcChain xmlns="http://schemas.openxmlformats.org/spreadsheetml/2006/main">
  <c r="T109" i="9" l="1"/>
  <c r="R109" i="9"/>
  <c r="P109" i="9"/>
  <c r="N109" i="9"/>
  <c r="M95" i="9"/>
  <c r="O95" i="9"/>
  <c r="Q95" i="9"/>
  <c r="S95" i="9"/>
  <c r="U95" i="9"/>
  <c r="X95" i="9"/>
  <c r="Y95" i="9"/>
  <c r="M96" i="9"/>
  <c r="O96" i="9"/>
  <c r="Q96" i="9"/>
  <c r="S96" i="9"/>
  <c r="U96" i="9"/>
  <c r="X96" i="9"/>
  <c r="Y96" i="9"/>
  <c r="M97" i="9"/>
  <c r="O97" i="9"/>
  <c r="Q97" i="9"/>
  <c r="S97" i="9"/>
  <c r="U97" i="9"/>
  <c r="X97" i="9"/>
  <c r="Y97" i="9"/>
  <c r="M98" i="9"/>
  <c r="O98" i="9"/>
  <c r="Q98" i="9"/>
  <c r="S98" i="9"/>
  <c r="U98" i="9"/>
  <c r="X98" i="9"/>
  <c r="Y98" i="9"/>
  <c r="M99" i="9"/>
  <c r="O99" i="9"/>
  <c r="Q99" i="9"/>
  <c r="S99" i="9"/>
  <c r="U99" i="9"/>
  <c r="X99" i="9"/>
  <c r="Y99" i="9"/>
  <c r="M100" i="9"/>
  <c r="O100" i="9"/>
  <c r="Q100" i="9"/>
  <c r="S100" i="9"/>
  <c r="U100" i="9"/>
  <c r="X100" i="9"/>
  <c r="Y100" i="9"/>
  <c r="M101" i="9"/>
  <c r="O101" i="9"/>
  <c r="Q101" i="9"/>
  <c r="S101" i="9"/>
  <c r="U101" i="9"/>
  <c r="X101" i="9"/>
  <c r="Y101" i="9"/>
  <c r="M102" i="9"/>
  <c r="O102" i="9"/>
  <c r="Q102" i="9"/>
  <c r="S102" i="9"/>
  <c r="U102" i="9"/>
  <c r="X102" i="9"/>
  <c r="Y102" i="9"/>
  <c r="M103" i="9"/>
  <c r="O103" i="9"/>
  <c r="Q103" i="9"/>
  <c r="S103" i="9"/>
  <c r="U103" i="9"/>
  <c r="X103" i="9"/>
  <c r="Y103" i="9"/>
  <c r="M104" i="9"/>
  <c r="O104" i="9"/>
  <c r="Q104" i="9"/>
  <c r="S104" i="9"/>
  <c r="U104" i="9"/>
  <c r="X104" i="9"/>
  <c r="Y104" i="9"/>
  <c r="M105" i="9"/>
  <c r="O105" i="9"/>
  <c r="Q105" i="9"/>
  <c r="S105" i="9"/>
  <c r="U105" i="9"/>
  <c r="X105" i="9"/>
  <c r="Y105" i="9"/>
  <c r="M106" i="9"/>
  <c r="O106" i="9"/>
  <c r="Q106" i="9"/>
  <c r="S106" i="9"/>
  <c r="U106" i="9"/>
  <c r="Y106" i="9"/>
  <c r="Y109" i="9" l="1"/>
  <c r="L109" i="9"/>
  <c r="Y107" i="9"/>
  <c r="Y108" i="9"/>
  <c r="Q75" i="9" l="1"/>
  <c r="E10" i="8" l="1"/>
  <c r="X66" i="9"/>
  <c r="S66" i="9"/>
  <c r="Q66" i="9"/>
  <c r="O66" i="9"/>
  <c r="O72" i="9"/>
  <c r="H9" i="9"/>
  <c r="H22" i="9"/>
  <c r="H44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2" i="9"/>
  <c r="S63" i="9"/>
  <c r="S64" i="9"/>
  <c r="S65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9" i="9"/>
  <c r="Q70" i="9"/>
  <c r="Q71" i="9"/>
  <c r="Q72" i="9"/>
  <c r="Q73" i="9"/>
  <c r="Q74" i="9"/>
  <c r="Q77" i="9"/>
  <c r="Q78" i="9"/>
  <c r="Q79" i="9"/>
  <c r="Q80" i="9"/>
  <c r="Q81" i="9"/>
  <c r="Q82" i="9"/>
  <c r="Q83" i="9"/>
  <c r="Q84" i="9"/>
  <c r="Q8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9" i="9"/>
  <c r="O70" i="9"/>
  <c r="O71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X44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69" i="9"/>
  <c r="M86" i="9" s="1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7" i="9" l="1"/>
  <c r="O67" i="9"/>
  <c r="Q67" i="9"/>
  <c r="S67" i="9"/>
  <c r="U67" i="9"/>
  <c r="L87" i="9"/>
  <c r="O86" i="9"/>
  <c r="Q86" i="9"/>
  <c r="U86" i="9"/>
  <c r="S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87" i="9"/>
  <c r="Y71" i="9"/>
  <c r="Y70" i="9"/>
  <c r="Y69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72" i="9"/>
  <c r="Y86" i="9"/>
</calcChain>
</file>

<file path=xl/sharedStrings.xml><?xml version="1.0" encoding="utf-8"?>
<sst xmlns="http://schemas.openxmlformats.org/spreadsheetml/2006/main" count="308" uniqueCount="197">
  <si>
    <t>รวม</t>
  </si>
  <si>
    <t>การจัดซื้อ</t>
  </si>
  <si>
    <t>ไตรมาสที่ 1 (ต.ค.-ธ.ค.)</t>
  </si>
  <si>
    <t>ไตรมาสที่ 2 (ม.ค.-มี.ค.)</t>
  </si>
  <si>
    <t>ไตรมาสที่ 3 (เม.ย.-มิ.ย.)</t>
  </si>
  <si>
    <t>ไตรมาสที่ 4 (ก.ค.-ก.ย.)</t>
  </si>
  <si>
    <t>รวมทั้งสิ้น</t>
  </si>
  <si>
    <t>จำนวนรายการ</t>
  </si>
  <si>
    <t>ผู้จัดทำแผน</t>
  </si>
  <si>
    <t>หัวหน้ากลุ่มงานเภสัชกรรม</t>
  </si>
  <si>
    <t>มูลค่ารวม (บาท)</t>
  </si>
  <si>
    <t>จำนวน</t>
  </si>
  <si>
    <t>...................................................................</t>
  </si>
  <si>
    <t>วันที่....../......../........</t>
  </si>
  <si>
    <t>หน่วยงาน.........โรงพยาบาลแม่ทะ............ จังหวัดลำปาง</t>
  </si>
  <si>
    <t>รายการ</t>
  </si>
  <si>
    <t>ขนาด</t>
  </si>
  <si>
    <t>ประมาณการใช้</t>
  </si>
  <si>
    <t>ประมาณการจัดซื้อ</t>
  </si>
  <si>
    <t>ประมาณราคาจัดซื้อ</t>
  </si>
  <si>
    <t>บรรจุ</t>
  </si>
  <si>
    <t>(บาท)</t>
  </si>
  <si>
    <t>มูลค่า(บาท)</t>
  </si>
  <si>
    <t>1000 ml</t>
  </si>
  <si>
    <t>แผนซื้อ ไตรมาสที่ ....1............</t>
  </si>
  <si>
    <t>แผนซื้อ ไตรมาสที่ ......2..........</t>
  </si>
  <si>
    <t>แผนซื้อ ไตรมาสที่ .......3.........</t>
  </si>
  <si>
    <t>แผนซื้อ ไตรมาสที่ .....4......</t>
  </si>
  <si>
    <t>ขวด</t>
  </si>
  <si>
    <t>pack</t>
  </si>
  <si>
    <t>ม้วน</t>
  </si>
  <si>
    <t>หน่วยงาน  โรงพยาบาลแม่ทะ  จังหวัด  ลำปาง</t>
  </si>
  <si>
    <t>ลำดับ</t>
  </si>
  <si>
    <t>อัตราการใช้ย้อนหลัง 3 ปี</t>
  </si>
  <si>
    <t>ประมาณ</t>
  </si>
  <si>
    <t>ปริมาณ</t>
  </si>
  <si>
    <t>ราคาต่อ</t>
  </si>
  <si>
    <t>ยอดรวมจัดซื้อจริง</t>
  </si>
  <si>
    <t>ปี 59</t>
  </si>
  <si>
    <t>การใช้ใน ปี 59</t>
  </si>
  <si>
    <t>คงคลัง</t>
  </si>
  <si>
    <t>หน่วย</t>
  </si>
  <si>
    <t>Blood  Sugar  Strip</t>
  </si>
  <si>
    <t>50 / vial</t>
  </si>
  <si>
    <t>ดินสอเขียนแก้ว</t>
  </si>
  <si>
    <t>แท่ง</t>
  </si>
  <si>
    <t>ชุดตรวจ  HBs  Ag</t>
  </si>
  <si>
    <t>100  test</t>
  </si>
  <si>
    <t>ชุดตรวจ  HBc  Ab</t>
  </si>
  <si>
    <t>ชุดตรวจ  HBs  Ab</t>
  </si>
  <si>
    <t xml:space="preserve">ชุดตรวจ  HCV </t>
  </si>
  <si>
    <t>น้ำยา  WrigthGrimsa  stain  3000 ml</t>
  </si>
  <si>
    <t>ชุด</t>
  </si>
  <si>
    <t>สีย้อม  Gram  stain</t>
  </si>
  <si>
    <t>Pipet  Tip  (สีฟ้า)</t>
  </si>
  <si>
    <t>500 / pack</t>
  </si>
  <si>
    <t>Immersial  Oil</t>
  </si>
  <si>
    <t>250 ml. / ขวด</t>
  </si>
  <si>
    <t>Parafilm</t>
  </si>
  <si>
    <t>EDTA  tube</t>
  </si>
  <si>
    <t>1000 / pack</t>
  </si>
  <si>
    <t>Pipcet  Tip  (yellow)</t>
  </si>
  <si>
    <t>10 %  KOH</t>
  </si>
  <si>
    <t>450 ml. / ขวด</t>
  </si>
  <si>
    <t>กระดาษเช็ดเลนซ์</t>
  </si>
  <si>
    <t>เล่ม</t>
  </si>
  <si>
    <t>แก้วเก็บปัสสาวะ 1000 ชิ้น</t>
  </si>
  <si>
    <t>Test  tube  13 x 100</t>
  </si>
  <si>
    <t>72 หลอด/pack</t>
  </si>
  <si>
    <t>Counting  chamber</t>
  </si>
  <si>
    <t>อัน</t>
  </si>
  <si>
    <t>Pipet  for  ESR</t>
  </si>
  <si>
    <t>200 test/ชุด</t>
  </si>
  <si>
    <t>น้ำยาล้างเครื่องแก้ว</t>
  </si>
  <si>
    <t>Test  tube  12 x 75 glass</t>
  </si>
  <si>
    <t>100 test/ชุด</t>
  </si>
  <si>
    <t>น้ำยาตรวจ  Rheamatoid  Factor</t>
  </si>
  <si>
    <t>100 test/ขวด</t>
  </si>
  <si>
    <t>Uristix  2  แถบ</t>
  </si>
  <si>
    <t>100 / viol</t>
  </si>
  <si>
    <t>น้ำยา  Control  แถบตรวจปัสสาวะ 1</t>
  </si>
  <si>
    <t>น้ำยา  Control  แถบตรวจปัสสาวะ 2</t>
  </si>
  <si>
    <t>Lithium  hepalin  tube</t>
  </si>
  <si>
    <t>Sample  CUP</t>
  </si>
  <si>
    <t>1000 ชิ้น</t>
  </si>
  <si>
    <t>ถังใส่วัตถุติดเชื้อ</t>
  </si>
  <si>
    <t>Occult  Blood</t>
  </si>
  <si>
    <t>25 test</t>
  </si>
  <si>
    <t>100 / test</t>
  </si>
  <si>
    <t>น้ำยาตรวจ  DCIP</t>
  </si>
  <si>
    <t>RPR     Antgent</t>
  </si>
  <si>
    <t>500/ test</t>
  </si>
  <si>
    <t>นาฬิกาจับเวลา</t>
  </si>
  <si>
    <t>สายยางรอบจาน HCT</t>
  </si>
  <si>
    <t>ตลับเสมหะ</t>
  </si>
  <si>
    <t>เข็มเจาะเลือด  ( medisaft )</t>
  </si>
  <si>
    <t>30 ชิ้น</t>
  </si>
  <si>
    <t>น้ำยาฆ่าเชื้อ ทำความสะอาด</t>
  </si>
  <si>
    <t>แกลลอน</t>
  </si>
  <si>
    <t>ชุดตรวจ Leptospirosis 30 test</t>
  </si>
  <si>
    <t xml:space="preserve">       pack</t>
  </si>
  <si>
    <t>Capillary blood EDTA 100 ชิ้น</t>
  </si>
  <si>
    <t>หลอด NaF  1,000 ชิ้น</t>
  </si>
  <si>
    <t>1000/pack</t>
  </si>
  <si>
    <t>Centri  fuged  tube</t>
  </si>
  <si>
    <t>หลอด</t>
  </si>
  <si>
    <t xml:space="preserve">Anti  humanglobulin </t>
  </si>
  <si>
    <t>แถบตรวจยาบ้าในปัสสาวะ</t>
  </si>
  <si>
    <t>40 test</t>
  </si>
  <si>
    <t>ชุดตรวจ Tsutsugamushi  30 tests</t>
  </si>
  <si>
    <t>Mroalbumine in Urine Strip</t>
  </si>
  <si>
    <t>50 test</t>
  </si>
  <si>
    <t>std A cell , B cell 10 ml</t>
  </si>
  <si>
    <t>Screening O1,O2 10 ml</t>
  </si>
  <si>
    <t>Comb control cell</t>
  </si>
  <si>
    <t>transfer pipette 500 ชิ้น</t>
  </si>
  <si>
    <t xml:space="preserve">        pack</t>
  </si>
  <si>
    <t xml:space="preserve">น้ำยาทำความสะอาด - UMONIUM INSTRUMENT 38 </t>
  </si>
  <si>
    <t>STANDARD BILIRUBIN 5 ML-APEL</t>
  </si>
  <si>
    <t>น้ำยาตรวจ  HIV1/2 GPA 100 test</t>
  </si>
  <si>
    <t xml:space="preserve">ชุดน้ำยาตรวจ   Electrolyte </t>
  </si>
  <si>
    <t>test</t>
  </si>
  <si>
    <t xml:space="preserve"> ชุดตรวจน้ำยาตรวจ   CBC   (  Automate  )</t>
  </si>
  <si>
    <t>ชุดน้ำยาตรวจ BUN</t>
  </si>
  <si>
    <t>ชุดน้ำยาตรวจ Creatinine  (enz)</t>
  </si>
  <si>
    <t>ชุดน้ำยาตรวจ Cholesterol</t>
  </si>
  <si>
    <t>ชุดน้ำยาตรวจ Triglyceride</t>
  </si>
  <si>
    <t>ชุดน้ำยาตรวจ HDL-c</t>
  </si>
  <si>
    <t>ชุดน้ำยาตรวจ Uric acid</t>
  </si>
  <si>
    <t>ชุดน้ำยาตรวจ Glucose</t>
  </si>
  <si>
    <t>ชุดน้ำยาตรวจ ALP</t>
  </si>
  <si>
    <t>ชุดน้ำยาตรวจ ALT</t>
  </si>
  <si>
    <t>ชุดน้ำยาตรวจ AST</t>
  </si>
  <si>
    <t>ชุดน้ำยาตรวจ Albumin</t>
  </si>
  <si>
    <t>ชุดน้ำยาตรวจ Direct Bilirubin</t>
  </si>
  <si>
    <t>ชุดน้ำยาตรวจ Total bilirubin</t>
  </si>
  <si>
    <t>ชุดน้ำยาตรวจ Total protein</t>
  </si>
  <si>
    <t>สรุปแผนจัดซื้อเวชภัณฑ์ที่มิใช่ยา ประเภท....วัสดุวิทยาศาสตร์การแพทย์ (ชันสูตร)...................</t>
  </si>
  <si>
    <t>ชุดน้ำยาตรวจ</t>
  </si>
  <si>
    <t>ปี 60</t>
  </si>
  <si>
    <t>รวมชุดน้ำยาตรวจ</t>
  </si>
  <si>
    <t>รวมทั้งหมด</t>
  </si>
  <si>
    <t>check</t>
  </si>
  <si>
    <t>17 รายการ</t>
  </si>
  <si>
    <t>(นางสาวสายรุ้ง  นุสราพันธ์)</t>
  </si>
  <si>
    <t>(นายวิทยา  กาทอง)</t>
  </si>
  <si>
    <t>ปี 61</t>
  </si>
  <si>
    <t xml:space="preserve">Tropronin-I </t>
  </si>
  <si>
    <t>24test/กล่อง</t>
  </si>
  <si>
    <t>หลอดพลาสติก  12 x 75 mm  1000 ชิ้น</t>
  </si>
  <si>
    <t>ชุดตรวจ Typhi Rapid IG M  25 tests</t>
  </si>
  <si>
    <t>ชุดตรวจ Dengue test Ig G/Ig M 25 test</t>
  </si>
  <si>
    <t>กระป๋องเก็บอุจาระ 1000 ชิ้น</t>
  </si>
  <si>
    <t>ราคา/หน่วย</t>
  </si>
  <si>
    <t>ราคารวม</t>
  </si>
  <si>
    <t>Unistix  10  แถบ</t>
  </si>
  <si>
    <t>สีย้อม AFB stain 4*450 ml</t>
  </si>
  <si>
    <t>หลอด Clotted activater 1000 ชิ้น</t>
  </si>
  <si>
    <t>61 รายการ</t>
  </si>
  <si>
    <t>78 รายการ</t>
  </si>
  <si>
    <t>รักษาการในตำแหน่งผู้อำนวยการโรงพยาบาลแม่ทะ</t>
  </si>
  <si>
    <t>(นายนวรัตน์ วนาพันธพรกุล)</t>
  </si>
  <si>
    <t>วัสดุชันสูตร ( ซื้อจากบริษัท )</t>
  </si>
  <si>
    <t>ชุดตรวจBlood lactate</t>
  </si>
  <si>
    <t>แผนการจัดซื้อวัสดุวิทยาศาสตร์การแพทย์  ประจำปีงบประมาณ 2562</t>
  </si>
  <si>
    <t>ปี 62</t>
  </si>
  <si>
    <t>ปี 2562</t>
  </si>
  <si>
    <t>ประจำปีงบประมาณ .....2562.......</t>
  </si>
  <si>
    <t>ชุดตรวจ INR/PT</t>
  </si>
  <si>
    <t xml:space="preserve">น้ำยาตรวจ  HIV   Rapid test </t>
  </si>
  <si>
    <t>3.8% Sodium citrate Tube</t>
  </si>
  <si>
    <t>รวมซื้อต่อจาก รพ.ลำปาง 12 รายการ</t>
  </si>
  <si>
    <t>12 รายการ</t>
  </si>
  <si>
    <t>รวม  90 รายการ</t>
  </si>
  <si>
    <t>90 รายการ</t>
  </si>
  <si>
    <t>รวมซื้อจากบริษัท  78  รายการ</t>
  </si>
  <si>
    <t>รวมวัสดุ</t>
  </si>
  <si>
    <t>หลอด Citrate tube</t>
  </si>
  <si>
    <t>ขวดHemoculture</t>
  </si>
  <si>
    <t>Anti - D</t>
  </si>
  <si>
    <t>Anti  B</t>
  </si>
  <si>
    <t>Anti  A</t>
  </si>
  <si>
    <t>100 / box</t>
  </si>
  <si>
    <t>แถบตรวจการตั้งครรภ์     UPT</t>
  </si>
  <si>
    <t>1000 / box</t>
  </si>
  <si>
    <t>Cover glass  22 x 22  mm.</t>
  </si>
  <si>
    <t>200 / box</t>
  </si>
  <si>
    <t>Blood  Lancet</t>
  </si>
  <si>
    <t>100/vial</t>
  </si>
  <si>
    <t>Hematocrit  Red  tip 100 /vial</t>
  </si>
  <si>
    <t>72 / box</t>
  </si>
  <si>
    <t>Slide  ผ้า</t>
  </si>
  <si>
    <t>Slide  ธรรมดา</t>
  </si>
  <si>
    <t>วัสดุชันสูตร   ( ซื้อต่อจาก รพ.ลำปาง )</t>
  </si>
  <si>
    <t>การใช้ใน ปี 61</t>
  </si>
  <si>
    <t>ปี 58</t>
  </si>
  <si>
    <t>แผนคลังร่วมระดับจังหวัด วัสดุวิทยาศาสตร์การแพทย์ (ชันสูตร)  ประจำปีงบประมาณ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</si>
</sst>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 &quot;* #,##0.00_-;\-&quot; &quot;* #,##0.00_-;_-&quot; &quot;* &quot;-&quot;??_-;_-@_-"/>
    <numFmt numFmtId="43" formatCode="_-* #,##0.00_-;\-* #,##0.00_-;_-* &quot;-&quot;??_-;_-@_-"/>
    <numFmt numFmtId="188" formatCode="_(* #,##0_);_(* \(#,##0\);_(* &quot;-&quot;??_);_(@_)"/>
    <numFmt numFmtId="189" formatCode="_-&quot; &quot;* #,##0_-;\-&quot; &quot;* #,##0_-;_-&quot; &quot;* &quot;-&quot;??_-;_-@_-"/>
  </numFmts>
  <fonts count="18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rgb="FFFF0000"/>
      <name val="Angsana New"/>
      <family val="1"/>
    </font>
    <font>
      <sz val="14"/>
      <name val="Cordia New"/>
      <family val="2"/>
    </font>
    <font>
      <sz val="14"/>
      <color theme="1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4"/>
      <color rgb="FFFF0000"/>
      <name val="Angsana New"/>
      <family val="1"/>
      <charset val="222"/>
    </font>
    <font>
      <sz val="14"/>
      <name val="TH SarabunPSK"/>
      <family val="2"/>
    </font>
    <font>
      <b/>
      <sz val="16"/>
      <name val="Angsana New"/>
      <family val="1"/>
      <charset val="222"/>
    </font>
    <font>
      <b/>
      <sz val="14"/>
      <name val="Angsana New"/>
      <family val="1"/>
      <charset val="222"/>
    </font>
    <font>
      <b/>
      <sz val="10"/>
      <name val="Arial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sz val="18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50">
    <xf numFmtId="0" fontId="0" fillId="0" borderId="0" xfId="0"/>
    <xf numFmtId="188" fontId="2" fillId="3" borderId="7" xfId="1" applyNumberFormat="1" applyFont="1" applyFill="1" applyBorder="1" applyAlignment="1">
      <alignment horizontal="center" shrinkToFit="1"/>
    </xf>
    <xf numFmtId="3" fontId="2" fillId="3" borderId="7" xfId="0" applyNumberFormat="1" applyFont="1" applyFill="1" applyBorder="1" applyAlignment="1">
      <alignment horizontal="center" shrinkToFit="1"/>
    </xf>
    <xf numFmtId="188" fontId="2" fillId="3" borderId="9" xfId="1" applyNumberFormat="1" applyFont="1" applyFill="1" applyBorder="1" applyAlignment="1">
      <alignment horizontal="center" shrinkToFit="1"/>
    </xf>
    <xf numFmtId="0" fontId="2" fillId="3" borderId="9" xfId="0" applyFont="1" applyFill="1" applyBorder="1" applyAlignment="1">
      <alignment horizontal="center" shrinkToFit="1"/>
    </xf>
    <xf numFmtId="43" fontId="3" fillId="3" borderId="3" xfId="1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8" fillId="0" borderId="0" xfId="0" applyFont="1" applyAlignment="1">
      <alignment shrinkToFit="1"/>
    </xf>
    <xf numFmtId="0" fontId="8" fillId="3" borderId="1" xfId="0" applyFont="1" applyFill="1" applyBorder="1" applyAlignment="1">
      <alignment horizontal="center" shrinkToFit="1"/>
    </xf>
    <xf numFmtId="0" fontId="8" fillId="3" borderId="3" xfId="0" applyFont="1" applyFill="1" applyBorder="1" applyAlignment="1">
      <alignment horizontal="center" shrinkToFit="1"/>
    </xf>
    <xf numFmtId="0" fontId="8" fillId="3" borderId="3" xfId="0" applyFont="1" applyFill="1" applyBorder="1" applyAlignment="1">
      <alignment shrinkToFit="1"/>
    </xf>
    <xf numFmtId="0" fontId="8" fillId="3" borderId="5" xfId="0" applyFont="1" applyFill="1" applyBorder="1" applyAlignment="1">
      <alignment shrinkToFit="1"/>
    </xf>
    <xf numFmtId="43" fontId="8" fillId="3" borderId="3" xfId="1" applyFont="1" applyFill="1" applyBorder="1" applyAlignment="1">
      <alignment horizontal="center" shrinkToFit="1"/>
    </xf>
    <xf numFmtId="9" fontId="8" fillId="3" borderId="5" xfId="0" applyNumberFormat="1" applyFont="1" applyFill="1" applyBorder="1" applyAlignment="1">
      <alignment shrinkToFit="1"/>
    </xf>
    <xf numFmtId="0" fontId="8" fillId="3" borderId="3" xfId="0" applyFont="1" applyFill="1" applyBorder="1" applyAlignment="1">
      <alignment horizontal="right" shrinkToFit="1"/>
    </xf>
    <xf numFmtId="43" fontId="8" fillId="3" borderId="3" xfId="1" applyFont="1" applyFill="1" applyBorder="1" applyAlignment="1">
      <alignment horizontal="right" shrinkToFit="1"/>
    </xf>
    <xf numFmtId="43" fontId="8" fillId="3" borderId="4" xfId="1" applyFont="1" applyFill="1" applyBorder="1" applyAlignment="1">
      <alignment horizontal="center" shrinkToFit="1"/>
    </xf>
    <xf numFmtId="0" fontId="9" fillId="3" borderId="3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left" vertical="center" shrinkToFit="1"/>
    </xf>
    <xf numFmtId="0" fontId="10" fillId="3" borderId="3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shrinkToFit="1"/>
    </xf>
    <xf numFmtId="0" fontId="3" fillId="3" borderId="3" xfId="2" applyFont="1" applyFill="1" applyBorder="1" applyAlignment="1">
      <alignment vertical="center" shrinkToFit="1"/>
    </xf>
    <xf numFmtId="0" fontId="10" fillId="3" borderId="3" xfId="2" applyFont="1" applyFill="1" applyBorder="1" applyAlignment="1">
      <alignment vertical="center" shrinkToFit="1"/>
    </xf>
    <xf numFmtId="0" fontId="3" fillId="3" borderId="3" xfId="3" applyFont="1" applyFill="1" applyBorder="1" applyAlignment="1">
      <alignment vertical="center" shrinkToFit="1"/>
    </xf>
    <xf numFmtId="0" fontId="8" fillId="3" borderId="7" xfId="0" applyFont="1" applyFill="1" applyBorder="1" applyAlignment="1">
      <alignment shrinkToFit="1"/>
    </xf>
    <xf numFmtId="43" fontId="8" fillId="3" borderId="6" xfId="1" applyFont="1" applyFill="1" applyBorder="1" applyAlignment="1">
      <alignment horizontal="center" shrinkToFit="1"/>
    </xf>
    <xf numFmtId="0" fontId="2" fillId="3" borderId="3" xfId="0" applyFont="1" applyFill="1" applyBorder="1" applyAlignment="1">
      <alignment shrinkToFit="1"/>
    </xf>
    <xf numFmtId="0" fontId="8" fillId="3" borderId="1" xfId="0" applyFont="1" applyFill="1" applyBorder="1" applyAlignment="1">
      <alignment horizontal="center" vertical="top" shrinkToFit="1"/>
    </xf>
    <xf numFmtId="0" fontId="2" fillId="3" borderId="5" xfId="0" applyFont="1" applyFill="1" applyBorder="1" applyAlignment="1">
      <alignment shrinkToFit="1"/>
    </xf>
    <xf numFmtId="0" fontId="8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shrinkToFit="1"/>
    </xf>
    <xf numFmtId="0" fontId="12" fillId="3" borderId="1" xfId="0" applyFont="1" applyFill="1" applyBorder="1" applyAlignment="1">
      <alignment horizontal="center" shrinkToFit="1"/>
    </xf>
    <xf numFmtId="0" fontId="12" fillId="3" borderId="11" xfId="0" applyFont="1" applyFill="1" applyBorder="1" applyAlignment="1">
      <alignment horizontal="center" shrinkToFit="1"/>
    </xf>
    <xf numFmtId="0" fontId="13" fillId="3" borderId="12" xfId="0" applyFont="1" applyFill="1" applyBorder="1" applyAlignment="1">
      <alignment horizontal="center" shrinkToFit="1"/>
    </xf>
    <xf numFmtId="0" fontId="8" fillId="3" borderId="10" xfId="0" applyFont="1" applyFill="1" applyBorder="1" applyAlignment="1">
      <alignment horizont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shrinkToFit="1"/>
    </xf>
    <xf numFmtId="0" fontId="12" fillId="3" borderId="1" xfId="0" applyFont="1" applyFill="1" applyBorder="1" applyAlignment="1">
      <alignment shrinkToFit="1"/>
    </xf>
    <xf numFmtId="0" fontId="12" fillId="6" borderId="3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vertical="center" shrinkToFit="1"/>
    </xf>
    <xf numFmtId="43" fontId="8" fillId="3" borderId="1" xfId="1" applyFont="1" applyFill="1" applyBorder="1" applyAlignment="1">
      <alignment horizontal="center" shrinkToFit="1"/>
    </xf>
    <xf numFmtId="43" fontId="8" fillId="3" borderId="10" xfId="1" applyFont="1" applyFill="1" applyBorder="1" applyAlignment="1">
      <alignment horizontal="center" shrinkToFit="1"/>
    </xf>
    <xf numFmtId="0" fontId="8" fillId="3" borderId="4" xfId="0" applyFont="1" applyFill="1" applyBorder="1" applyAlignment="1">
      <alignment horizontal="center" shrinkToFit="1"/>
    </xf>
    <xf numFmtId="0" fontId="8" fillId="3" borderId="10" xfId="0" applyFont="1" applyFill="1" applyBorder="1" applyAlignment="1">
      <alignment shrinkToFit="1"/>
    </xf>
    <xf numFmtId="0" fontId="2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shrinkToFit="1"/>
    </xf>
    <xf numFmtId="1" fontId="8" fillId="3" borderId="3" xfId="1" applyNumberFormat="1" applyFont="1" applyFill="1" applyBorder="1" applyAlignment="1">
      <alignment horizontal="center" shrinkToFit="1"/>
    </xf>
    <xf numFmtId="1" fontId="8" fillId="3" borderId="1" xfId="1" applyNumberFormat="1" applyFont="1" applyFill="1" applyBorder="1" applyAlignment="1">
      <alignment horizontal="center" shrinkToFit="1"/>
    </xf>
    <xf numFmtId="1" fontId="8" fillId="3" borderId="3" xfId="0" applyNumberFormat="1" applyFont="1" applyFill="1" applyBorder="1" applyAlignment="1">
      <alignment horizontal="center" shrinkToFit="1"/>
    </xf>
    <xf numFmtId="43" fontId="8" fillId="3" borderId="3" xfId="0" applyNumberFormat="1" applyFont="1" applyFill="1" applyBorder="1" applyAlignment="1">
      <alignment horizontal="center" shrinkToFit="1"/>
    </xf>
    <xf numFmtId="0" fontId="9" fillId="0" borderId="0" xfId="0" applyFont="1" applyAlignment="1">
      <alignment shrinkToFit="1"/>
    </xf>
    <xf numFmtId="0" fontId="8" fillId="3" borderId="0" xfId="0" applyFont="1" applyFill="1" applyAlignment="1">
      <alignment shrinkToFit="1"/>
    </xf>
    <xf numFmtId="0" fontId="12" fillId="3" borderId="1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shrinkToFit="1"/>
    </xf>
    <xf numFmtId="0" fontId="8" fillId="3" borderId="11" xfId="0" applyFont="1" applyFill="1" applyBorder="1" applyAlignment="1">
      <alignment horizontal="center" shrinkToFit="1"/>
    </xf>
    <xf numFmtId="1" fontId="8" fillId="3" borderId="11" xfId="1" applyNumberFormat="1" applyFont="1" applyFill="1" applyBorder="1" applyAlignment="1">
      <alignment horizontal="center" shrinkToFit="1"/>
    </xf>
    <xf numFmtId="0" fontId="9" fillId="3" borderId="0" xfId="0" applyFont="1" applyFill="1" applyAlignment="1">
      <alignment shrinkToFit="1"/>
    </xf>
    <xf numFmtId="0" fontId="9" fillId="3" borderId="0" xfId="0" applyFont="1" applyFill="1" applyAlignment="1">
      <alignment horizontal="center" shrinkToFit="1"/>
    </xf>
    <xf numFmtId="189" fontId="9" fillId="3" borderId="0" xfId="0" applyNumberFormat="1" applyFont="1" applyFill="1" applyAlignment="1">
      <alignment shrinkToFit="1"/>
    </xf>
    <xf numFmtId="43" fontId="9" fillId="3" borderId="0" xfId="0" applyNumberFormat="1" applyFont="1" applyFill="1" applyAlignment="1">
      <alignment shrinkToFit="1"/>
    </xf>
    <xf numFmtId="0" fontId="8" fillId="3" borderId="4" xfId="0" applyFont="1" applyFill="1" applyBorder="1" applyAlignment="1">
      <alignment shrinkToFit="1"/>
    </xf>
    <xf numFmtId="43" fontId="4" fillId="3" borderId="0" xfId="0" applyNumberFormat="1" applyFont="1" applyFill="1" applyAlignment="1">
      <alignment shrinkToFit="1"/>
    </xf>
    <xf numFmtId="0" fontId="2" fillId="3" borderId="0" xfId="0" applyFont="1" applyFill="1" applyAlignment="1">
      <alignment shrinkToFit="1"/>
    </xf>
    <xf numFmtId="3" fontId="2" fillId="3" borderId="0" xfId="0" applyNumberFormat="1" applyFont="1" applyFill="1" applyAlignment="1">
      <alignment shrinkToFit="1"/>
    </xf>
    <xf numFmtId="0" fontId="7" fillId="3" borderId="0" xfId="0" applyFont="1" applyFill="1" applyAlignment="1">
      <alignment shrinkToFit="1"/>
    </xf>
    <xf numFmtId="0" fontId="2" fillId="3" borderId="3" xfId="0" applyFont="1" applyFill="1" applyBorder="1" applyAlignment="1">
      <alignment horizontal="center" shrinkToFit="1"/>
    </xf>
    <xf numFmtId="43" fontId="8" fillId="3" borderId="3" xfId="0" applyNumberFormat="1" applyFont="1" applyFill="1" applyBorder="1" applyAlignment="1">
      <alignment horizontal="right" shrinkToFit="1"/>
    </xf>
    <xf numFmtId="0" fontId="8" fillId="3" borderId="10" xfId="0" applyFont="1" applyFill="1" applyBorder="1" applyAlignment="1">
      <alignment horizontal="center" shrinkToFit="1"/>
    </xf>
    <xf numFmtId="0" fontId="8" fillId="3" borderId="10" xfId="0" applyFont="1" applyFill="1" applyBorder="1" applyAlignment="1">
      <alignment horizontal="center" shrinkToFit="1"/>
    </xf>
    <xf numFmtId="0" fontId="9" fillId="4" borderId="3" xfId="0" applyFont="1" applyFill="1" applyBorder="1" applyAlignment="1">
      <alignment shrinkToFit="1"/>
    </xf>
    <xf numFmtId="43" fontId="8" fillId="4" borderId="3" xfId="1" applyFont="1" applyFill="1" applyBorder="1" applyAlignment="1">
      <alignment horizontal="center" shrinkToFit="1"/>
    </xf>
    <xf numFmtId="0" fontId="15" fillId="0" borderId="0" xfId="0" applyFont="1"/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4" fontId="16" fillId="0" borderId="3" xfId="1" applyNumberFormat="1" applyFont="1" applyBorder="1" applyAlignment="1">
      <alignment horizontal="center" vertical="center"/>
    </xf>
    <xf numFmtId="43" fontId="17" fillId="2" borderId="3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Alignment="1"/>
    <xf numFmtId="0" fontId="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shrinkToFit="1"/>
    </xf>
    <xf numFmtId="0" fontId="8" fillId="5" borderId="3" xfId="0" applyFont="1" applyFill="1" applyBorder="1" applyAlignment="1">
      <alignment shrinkToFit="1"/>
    </xf>
    <xf numFmtId="0" fontId="8" fillId="5" borderId="4" xfId="0" applyFont="1" applyFill="1" applyBorder="1" applyAlignment="1">
      <alignment shrinkToFit="1"/>
    </xf>
    <xf numFmtId="0" fontId="2" fillId="5" borderId="3" xfId="0" applyFont="1" applyFill="1" applyBorder="1" applyAlignment="1">
      <alignment shrinkToFit="1"/>
    </xf>
    <xf numFmtId="0" fontId="9" fillId="0" borderId="0" xfId="0" applyFont="1" applyAlignment="1">
      <alignment horizontal="center" shrinkToFit="1"/>
    </xf>
    <xf numFmtId="43" fontId="4" fillId="0" borderId="0" xfId="0" applyNumberFormat="1" applyFont="1" applyAlignment="1">
      <alignment shrinkToFit="1"/>
    </xf>
    <xf numFmtId="0" fontId="11" fillId="0" borderId="0" xfId="0" applyFont="1" applyBorder="1" applyAlignment="1">
      <alignment horizont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shrinkToFit="1"/>
    </xf>
    <xf numFmtId="0" fontId="8" fillId="3" borderId="10" xfId="0" applyFont="1" applyFill="1" applyBorder="1" applyAlignment="1">
      <alignment horizontal="center" shrinkToFit="1"/>
    </xf>
    <xf numFmtId="3" fontId="2" fillId="3" borderId="4" xfId="0" applyNumberFormat="1" applyFont="1" applyFill="1" applyBorder="1" applyAlignment="1">
      <alignment horizontal="center" shrinkToFit="1"/>
    </xf>
    <xf numFmtId="3" fontId="2" fillId="3" borderId="5" xfId="0" applyNumberFormat="1" applyFont="1" applyFill="1" applyBorder="1" applyAlignment="1">
      <alignment horizontal="center" shrinkToFit="1"/>
    </xf>
    <xf numFmtId="0" fontId="16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3" fontId="8" fillId="3" borderId="4" xfId="0" applyNumberFormat="1" applyFont="1" applyFill="1" applyBorder="1" applyAlignment="1">
      <alignment horizontal="center" shrinkToFit="1"/>
    </xf>
    <xf numFmtId="43" fontId="8" fillId="3" borderId="5" xfId="0" applyNumberFormat="1" applyFont="1" applyFill="1" applyBorder="1" applyAlignment="1">
      <alignment horizontal="center" shrinkToFit="1"/>
    </xf>
    <xf numFmtId="0" fontId="8" fillId="3" borderId="4" xfId="0" applyFont="1" applyFill="1" applyBorder="1" applyAlignment="1">
      <alignment horizontal="center" shrinkToFit="1"/>
    </xf>
    <xf numFmtId="0" fontId="8" fillId="3" borderId="10" xfId="0" applyFont="1" applyFill="1" applyBorder="1" applyAlignment="1">
      <alignment horizontal="center" shrinkToFit="1"/>
    </xf>
    <xf numFmtId="43" fontId="7" fillId="3" borderId="4" xfId="0" applyNumberFormat="1" applyFont="1" applyFill="1" applyBorder="1" applyAlignment="1">
      <alignment horizontal="center" shrinkToFit="1"/>
    </xf>
    <xf numFmtId="43" fontId="7" fillId="3" borderId="5" xfId="0" applyNumberFormat="1" applyFont="1" applyFill="1" applyBorder="1" applyAlignment="1">
      <alignment horizontal="center" shrinkToFit="1"/>
    </xf>
    <xf numFmtId="0" fontId="11" fillId="5" borderId="0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shrinkToFit="1"/>
    </xf>
    <xf numFmtId="0" fontId="13" fillId="3" borderId="4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43" fontId="8" fillId="5" borderId="4" xfId="0" applyNumberFormat="1" applyFont="1" applyFill="1" applyBorder="1" applyAlignment="1">
      <alignment horizontal="center" shrinkToFit="1"/>
    </xf>
    <xf numFmtId="43" fontId="8" fillId="5" borderId="5" xfId="0" applyNumberFormat="1" applyFont="1" applyFill="1" applyBorder="1" applyAlignment="1">
      <alignment horizontal="center" shrinkToFit="1"/>
    </xf>
    <xf numFmtId="0" fontId="8" fillId="5" borderId="4" xfId="0" applyFont="1" applyFill="1" applyBorder="1" applyAlignment="1">
      <alignment horizontal="center" shrinkToFit="1"/>
    </xf>
    <xf numFmtId="0" fontId="8" fillId="5" borderId="10" xfId="0" applyFont="1" applyFill="1" applyBorder="1" applyAlignment="1">
      <alignment horizontal="center" shrinkToFit="1"/>
    </xf>
    <xf numFmtId="43" fontId="7" fillId="5" borderId="4" xfId="0" applyNumberFormat="1" applyFont="1" applyFill="1" applyBorder="1" applyAlignment="1">
      <alignment horizontal="center" shrinkToFit="1"/>
    </xf>
    <xf numFmtId="43" fontId="7" fillId="5" borderId="5" xfId="0" applyNumberFormat="1" applyFont="1" applyFill="1" applyBorder="1" applyAlignment="1">
      <alignment horizontal="center" shrinkToFit="1"/>
    </xf>
    <xf numFmtId="43" fontId="9" fillId="0" borderId="0" xfId="0" applyNumberFormat="1" applyFont="1" applyAlignment="1">
      <alignment shrinkToFit="1"/>
    </xf>
    <xf numFmtId="189" fontId="9" fillId="0" borderId="0" xfId="0" applyNumberFormat="1" applyFont="1" applyAlignment="1">
      <alignment shrinkToFit="1"/>
    </xf>
    <xf numFmtId="43" fontId="8" fillId="2" borderId="10" xfId="1" applyFont="1" applyFill="1" applyBorder="1" applyAlignment="1">
      <alignment horizontal="center" shrinkToFit="1"/>
    </xf>
    <xf numFmtId="0" fontId="8" fillId="2" borderId="3" xfId="0" applyFont="1" applyFill="1" applyBorder="1" applyAlignment="1">
      <alignment shrinkToFit="1"/>
    </xf>
    <xf numFmtId="43" fontId="8" fillId="2" borderId="5" xfId="1" applyFont="1" applyFill="1" applyBorder="1" applyAlignment="1">
      <alignment horizontal="center" shrinkToFit="1"/>
    </xf>
    <xf numFmtId="43" fontId="3" fillId="3" borderId="3" xfId="1" applyFont="1" applyFill="1" applyBorder="1" applyAlignment="1">
      <alignment horizontal="right" shrinkToFit="1"/>
    </xf>
    <xf numFmtId="0" fontId="12" fillId="6" borderId="3" xfId="0" applyFont="1" applyFill="1" applyBorder="1" applyAlignment="1">
      <alignment shrinkToFit="1"/>
    </xf>
    <xf numFmtId="0" fontId="13" fillId="6" borderId="3" xfId="0" applyFont="1" applyFill="1" applyBorder="1" applyAlignment="1">
      <alignment horizontal="center" shrinkToFit="1"/>
    </xf>
    <xf numFmtId="0" fontId="13" fillId="6" borderId="4" xfId="0" applyFont="1" applyFill="1" applyBorder="1" applyAlignment="1">
      <alignment horizontal="center" shrinkToFit="1"/>
    </xf>
    <xf numFmtId="0" fontId="12" fillId="6" borderId="3" xfId="0" applyFont="1" applyFill="1" applyBorder="1" applyAlignment="1">
      <alignment horizont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shrinkToFit="1"/>
    </xf>
    <xf numFmtId="0" fontId="8" fillId="6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center" shrinkToFit="1"/>
    </xf>
    <xf numFmtId="0" fontId="2" fillId="6" borderId="3" xfId="0" applyFont="1" applyFill="1" applyBorder="1" applyAlignment="1">
      <alignment horizontal="center" shrinkToFit="1"/>
    </xf>
    <xf numFmtId="0" fontId="2" fillId="6" borderId="4" xfId="0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horizontal="center" shrinkToFit="1"/>
    </xf>
    <xf numFmtId="43" fontId="8" fillId="2" borderId="10" xfId="0" applyNumberFormat="1" applyFont="1" applyFill="1" applyBorder="1" applyAlignment="1">
      <alignment horizontal="right" shrinkToFit="1"/>
    </xf>
    <xf numFmtId="0" fontId="2" fillId="6" borderId="2" xfId="0" applyFont="1" applyFill="1" applyBorder="1" applyAlignment="1">
      <alignment horizontal="center" shrinkToFit="1"/>
    </xf>
    <xf numFmtId="0" fontId="8" fillId="6" borderId="2" xfId="0" applyFont="1" applyFill="1" applyBorder="1" applyAlignment="1">
      <alignment shrinkToFit="1"/>
    </xf>
    <xf numFmtId="43" fontId="8" fillId="6" borderId="8" xfId="1" applyFont="1" applyFill="1" applyBorder="1" applyAlignment="1">
      <alignment horizontal="center" shrinkToFit="1"/>
    </xf>
    <xf numFmtId="43" fontId="8" fillId="6" borderId="4" xfId="1" applyFont="1" applyFill="1" applyBorder="1" applyAlignment="1">
      <alignment horizontal="center" shrinkToFit="1"/>
    </xf>
    <xf numFmtId="43" fontId="8" fillId="6" borderId="3" xfId="0" applyNumberFormat="1" applyFont="1" applyFill="1" applyBorder="1" applyAlignment="1">
      <alignment horizontal="center" shrinkToFit="1"/>
    </xf>
    <xf numFmtId="43" fontId="8" fillId="6" borderId="2" xfId="1" applyFont="1" applyFill="1" applyBorder="1" applyAlignment="1">
      <alignment horizontal="center" shrinkToFit="1"/>
    </xf>
    <xf numFmtId="43" fontId="8" fillId="6" borderId="3" xfId="1" applyFont="1" applyFill="1" applyBorder="1" applyAlignment="1">
      <alignment horizontal="center" shrinkToFit="1"/>
    </xf>
    <xf numFmtId="0" fontId="12" fillId="6" borderId="4" xfId="0" applyFont="1" applyFill="1" applyBorder="1" applyAlignment="1">
      <alignment horizontal="center" shrinkToFit="1"/>
    </xf>
    <xf numFmtId="0" fontId="8" fillId="5" borderId="0" xfId="0" applyFont="1" applyFill="1" applyAlignment="1">
      <alignment shrinkToFit="1"/>
    </xf>
  </cellXfs>
  <cellStyles count="4">
    <cellStyle name="Comma" xfId="1" builtinId="3"/>
    <cellStyle name="Normal" xfId="0" builtinId="0"/>
    <cellStyle name="ปกติ_Sheet1" xfId="2"/>
    <cellStyle name="ปกติ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C20" sqref="C20"/>
    </sheetView>
  </sheetViews>
  <sheetFormatPr defaultRowHeight="23.25" x14ac:dyDescent="0.5"/>
  <cols>
    <col min="1" max="1" width="23.75" style="72" customWidth="1"/>
    <col min="2" max="2" width="10" style="72" customWidth="1"/>
    <col min="3" max="3" width="14.875" style="72" customWidth="1"/>
    <col min="4" max="4" width="17.75" style="72" customWidth="1"/>
    <col min="5" max="5" width="22.5" style="72" customWidth="1"/>
    <col min="6" max="6" width="11.75" style="72" customWidth="1"/>
    <col min="7" max="7" width="23.125" style="72" customWidth="1"/>
    <col min="8" max="256" width="8.75" style="72"/>
    <col min="257" max="257" width="23.75" style="72" customWidth="1"/>
    <col min="258" max="258" width="10" style="72" customWidth="1"/>
    <col min="259" max="259" width="14.875" style="72" customWidth="1"/>
    <col min="260" max="260" width="13.125" style="72" customWidth="1"/>
    <col min="261" max="261" width="22.5" style="72" customWidth="1"/>
    <col min="262" max="262" width="9.375" style="72" customWidth="1"/>
    <col min="263" max="263" width="23.125" style="72" customWidth="1"/>
    <col min="264" max="512" width="8.75" style="72"/>
    <col min="513" max="513" width="23.75" style="72" customWidth="1"/>
    <col min="514" max="514" width="10" style="72" customWidth="1"/>
    <col min="515" max="515" width="14.875" style="72" customWidth="1"/>
    <col min="516" max="516" width="13.125" style="72" customWidth="1"/>
    <col min="517" max="517" width="22.5" style="72" customWidth="1"/>
    <col min="518" max="518" width="9.375" style="72" customWidth="1"/>
    <col min="519" max="519" width="23.125" style="72" customWidth="1"/>
    <col min="520" max="768" width="8.75" style="72"/>
    <col min="769" max="769" width="23.75" style="72" customWidth="1"/>
    <col min="770" max="770" width="10" style="72" customWidth="1"/>
    <col min="771" max="771" width="14.875" style="72" customWidth="1"/>
    <col min="772" max="772" width="13.125" style="72" customWidth="1"/>
    <col min="773" max="773" width="22.5" style="72" customWidth="1"/>
    <col min="774" max="774" width="9.375" style="72" customWidth="1"/>
    <col min="775" max="775" width="23.125" style="72" customWidth="1"/>
    <col min="776" max="1024" width="8.75" style="72"/>
    <col min="1025" max="1025" width="23.75" style="72" customWidth="1"/>
    <col min="1026" max="1026" width="10" style="72" customWidth="1"/>
    <col min="1027" max="1027" width="14.875" style="72" customWidth="1"/>
    <col min="1028" max="1028" width="13.125" style="72" customWidth="1"/>
    <col min="1029" max="1029" width="22.5" style="72" customWidth="1"/>
    <col min="1030" max="1030" width="9.375" style="72" customWidth="1"/>
    <col min="1031" max="1031" width="23.125" style="72" customWidth="1"/>
    <col min="1032" max="1280" width="8.75" style="72"/>
    <col min="1281" max="1281" width="23.75" style="72" customWidth="1"/>
    <col min="1282" max="1282" width="10" style="72" customWidth="1"/>
    <col min="1283" max="1283" width="14.875" style="72" customWidth="1"/>
    <col min="1284" max="1284" width="13.125" style="72" customWidth="1"/>
    <col min="1285" max="1285" width="22.5" style="72" customWidth="1"/>
    <col min="1286" max="1286" width="9.375" style="72" customWidth="1"/>
    <col min="1287" max="1287" width="23.125" style="72" customWidth="1"/>
    <col min="1288" max="1536" width="8.75" style="72"/>
    <col min="1537" max="1537" width="23.75" style="72" customWidth="1"/>
    <col min="1538" max="1538" width="10" style="72" customWidth="1"/>
    <col min="1539" max="1539" width="14.875" style="72" customWidth="1"/>
    <col min="1540" max="1540" width="13.125" style="72" customWidth="1"/>
    <col min="1541" max="1541" width="22.5" style="72" customWidth="1"/>
    <col min="1542" max="1542" width="9.375" style="72" customWidth="1"/>
    <col min="1543" max="1543" width="23.125" style="72" customWidth="1"/>
    <col min="1544" max="1792" width="8.75" style="72"/>
    <col min="1793" max="1793" width="23.75" style="72" customWidth="1"/>
    <col min="1794" max="1794" width="10" style="72" customWidth="1"/>
    <col min="1795" max="1795" width="14.875" style="72" customWidth="1"/>
    <col min="1796" max="1796" width="13.125" style="72" customWidth="1"/>
    <col min="1797" max="1797" width="22.5" style="72" customWidth="1"/>
    <col min="1798" max="1798" width="9.375" style="72" customWidth="1"/>
    <col min="1799" max="1799" width="23.125" style="72" customWidth="1"/>
    <col min="1800" max="2048" width="8.75" style="72"/>
    <col min="2049" max="2049" width="23.75" style="72" customWidth="1"/>
    <col min="2050" max="2050" width="10" style="72" customWidth="1"/>
    <col min="2051" max="2051" width="14.875" style="72" customWidth="1"/>
    <col min="2052" max="2052" width="13.125" style="72" customWidth="1"/>
    <col min="2053" max="2053" width="22.5" style="72" customWidth="1"/>
    <col min="2054" max="2054" width="9.375" style="72" customWidth="1"/>
    <col min="2055" max="2055" width="23.125" style="72" customWidth="1"/>
    <col min="2056" max="2304" width="8.75" style="72"/>
    <col min="2305" max="2305" width="23.75" style="72" customWidth="1"/>
    <col min="2306" max="2306" width="10" style="72" customWidth="1"/>
    <col min="2307" max="2307" width="14.875" style="72" customWidth="1"/>
    <col min="2308" max="2308" width="13.125" style="72" customWidth="1"/>
    <col min="2309" max="2309" width="22.5" style="72" customWidth="1"/>
    <col min="2310" max="2310" width="9.375" style="72" customWidth="1"/>
    <col min="2311" max="2311" width="23.125" style="72" customWidth="1"/>
    <col min="2312" max="2560" width="8.75" style="72"/>
    <col min="2561" max="2561" width="23.75" style="72" customWidth="1"/>
    <col min="2562" max="2562" width="10" style="72" customWidth="1"/>
    <col min="2563" max="2563" width="14.875" style="72" customWidth="1"/>
    <col min="2564" max="2564" width="13.125" style="72" customWidth="1"/>
    <col min="2565" max="2565" width="22.5" style="72" customWidth="1"/>
    <col min="2566" max="2566" width="9.375" style="72" customWidth="1"/>
    <col min="2567" max="2567" width="23.125" style="72" customWidth="1"/>
    <col min="2568" max="2816" width="8.75" style="72"/>
    <col min="2817" max="2817" width="23.75" style="72" customWidth="1"/>
    <col min="2818" max="2818" width="10" style="72" customWidth="1"/>
    <col min="2819" max="2819" width="14.875" style="72" customWidth="1"/>
    <col min="2820" max="2820" width="13.125" style="72" customWidth="1"/>
    <col min="2821" max="2821" width="22.5" style="72" customWidth="1"/>
    <col min="2822" max="2822" width="9.375" style="72" customWidth="1"/>
    <col min="2823" max="2823" width="23.125" style="72" customWidth="1"/>
    <col min="2824" max="3072" width="8.75" style="72"/>
    <col min="3073" max="3073" width="23.75" style="72" customWidth="1"/>
    <col min="3074" max="3074" width="10" style="72" customWidth="1"/>
    <col min="3075" max="3075" width="14.875" style="72" customWidth="1"/>
    <col min="3076" max="3076" width="13.125" style="72" customWidth="1"/>
    <col min="3077" max="3077" width="22.5" style="72" customWidth="1"/>
    <col min="3078" max="3078" width="9.375" style="72" customWidth="1"/>
    <col min="3079" max="3079" width="23.125" style="72" customWidth="1"/>
    <col min="3080" max="3328" width="8.75" style="72"/>
    <col min="3329" max="3329" width="23.75" style="72" customWidth="1"/>
    <col min="3330" max="3330" width="10" style="72" customWidth="1"/>
    <col min="3331" max="3331" width="14.875" style="72" customWidth="1"/>
    <col min="3332" max="3332" width="13.125" style="72" customWidth="1"/>
    <col min="3333" max="3333" width="22.5" style="72" customWidth="1"/>
    <col min="3334" max="3334" width="9.375" style="72" customWidth="1"/>
    <col min="3335" max="3335" width="23.125" style="72" customWidth="1"/>
    <col min="3336" max="3584" width="8.75" style="72"/>
    <col min="3585" max="3585" width="23.75" style="72" customWidth="1"/>
    <col min="3586" max="3586" width="10" style="72" customWidth="1"/>
    <col min="3587" max="3587" width="14.875" style="72" customWidth="1"/>
    <col min="3588" max="3588" width="13.125" style="72" customWidth="1"/>
    <col min="3589" max="3589" width="22.5" style="72" customWidth="1"/>
    <col min="3590" max="3590" width="9.375" style="72" customWidth="1"/>
    <col min="3591" max="3591" width="23.125" style="72" customWidth="1"/>
    <col min="3592" max="3840" width="8.75" style="72"/>
    <col min="3841" max="3841" width="23.75" style="72" customWidth="1"/>
    <col min="3842" max="3842" width="10" style="72" customWidth="1"/>
    <col min="3843" max="3843" width="14.875" style="72" customWidth="1"/>
    <col min="3844" max="3844" width="13.125" style="72" customWidth="1"/>
    <col min="3845" max="3845" width="22.5" style="72" customWidth="1"/>
    <col min="3846" max="3846" width="9.375" style="72" customWidth="1"/>
    <col min="3847" max="3847" width="23.125" style="72" customWidth="1"/>
    <col min="3848" max="4096" width="8.75" style="72"/>
    <col min="4097" max="4097" width="23.75" style="72" customWidth="1"/>
    <col min="4098" max="4098" width="10" style="72" customWidth="1"/>
    <col min="4099" max="4099" width="14.875" style="72" customWidth="1"/>
    <col min="4100" max="4100" width="13.125" style="72" customWidth="1"/>
    <col min="4101" max="4101" width="22.5" style="72" customWidth="1"/>
    <col min="4102" max="4102" width="9.375" style="72" customWidth="1"/>
    <col min="4103" max="4103" width="23.125" style="72" customWidth="1"/>
    <col min="4104" max="4352" width="8.75" style="72"/>
    <col min="4353" max="4353" width="23.75" style="72" customWidth="1"/>
    <col min="4354" max="4354" width="10" style="72" customWidth="1"/>
    <col min="4355" max="4355" width="14.875" style="72" customWidth="1"/>
    <col min="4356" max="4356" width="13.125" style="72" customWidth="1"/>
    <col min="4357" max="4357" width="22.5" style="72" customWidth="1"/>
    <col min="4358" max="4358" width="9.375" style="72" customWidth="1"/>
    <col min="4359" max="4359" width="23.125" style="72" customWidth="1"/>
    <col min="4360" max="4608" width="8.75" style="72"/>
    <col min="4609" max="4609" width="23.75" style="72" customWidth="1"/>
    <col min="4610" max="4610" width="10" style="72" customWidth="1"/>
    <col min="4611" max="4611" width="14.875" style="72" customWidth="1"/>
    <col min="4612" max="4612" width="13.125" style="72" customWidth="1"/>
    <col min="4613" max="4613" width="22.5" style="72" customWidth="1"/>
    <col min="4614" max="4614" width="9.375" style="72" customWidth="1"/>
    <col min="4615" max="4615" width="23.125" style="72" customWidth="1"/>
    <col min="4616" max="4864" width="8.75" style="72"/>
    <col min="4865" max="4865" width="23.75" style="72" customWidth="1"/>
    <col min="4866" max="4866" width="10" style="72" customWidth="1"/>
    <col min="4867" max="4867" width="14.875" style="72" customWidth="1"/>
    <col min="4868" max="4868" width="13.125" style="72" customWidth="1"/>
    <col min="4869" max="4869" width="22.5" style="72" customWidth="1"/>
    <col min="4870" max="4870" width="9.375" style="72" customWidth="1"/>
    <col min="4871" max="4871" width="23.125" style="72" customWidth="1"/>
    <col min="4872" max="5120" width="8.75" style="72"/>
    <col min="5121" max="5121" width="23.75" style="72" customWidth="1"/>
    <col min="5122" max="5122" width="10" style="72" customWidth="1"/>
    <col min="5123" max="5123" width="14.875" style="72" customWidth="1"/>
    <col min="5124" max="5124" width="13.125" style="72" customWidth="1"/>
    <col min="5125" max="5125" width="22.5" style="72" customWidth="1"/>
    <col min="5126" max="5126" width="9.375" style="72" customWidth="1"/>
    <col min="5127" max="5127" width="23.125" style="72" customWidth="1"/>
    <col min="5128" max="5376" width="8.75" style="72"/>
    <col min="5377" max="5377" width="23.75" style="72" customWidth="1"/>
    <col min="5378" max="5378" width="10" style="72" customWidth="1"/>
    <col min="5379" max="5379" width="14.875" style="72" customWidth="1"/>
    <col min="5380" max="5380" width="13.125" style="72" customWidth="1"/>
    <col min="5381" max="5381" width="22.5" style="72" customWidth="1"/>
    <col min="5382" max="5382" width="9.375" style="72" customWidth="1"/>
    <col min="5383" max="5383" width="23.125" style="72" customWidth="1"/>
    <col min="5384" max="5632" width="8.75" style="72"/>
    <col min="5633" max="5633" width="23.75" style="72" customWidth="1"/>
    <col min="5634" max="5634" width="10" style="72" customWidth="1"/>
    <col min="5635" max="5635" width="14.875" style="72" customWidth="1"/>
    <col min="5636" max="5636" width="13.125" style="72" customWidth="1"/>
    <col min="5637" max="5637" width="22.5" style="72" customWidth="1"/>
    <col min="5638" max="5638" width="9.375" style="72" customWidth="1"/>
    <col min="5639" max="5639" width="23.125" style="72" customWidth="1"/>
    <col min="5640" max="5888" width="8.75" style="72"/>
    <col min="5889" max="5889" width="23.75" style="72" customWidth="1"/>
    <col min="5890" max="5890" width="10" style="72" customWidth="1"/>
    <col min="5891" max="5891" width="14.875" style="72" customWidth="1"/>
    <col min="5892" max="5892" width="13.125" style="72" customWidth="1"/>
    <col min="5893" max="5893" width="22.5" style="72" customWidth="1"/>
    <col min="5894" max="5894" width="9.375" style="72" customWidth="1"/>
    <col min="5895" max="5895" width="23.125" style="72" customWidth="1"/>
    <col min="5896" max="6144" width="8.75" style="72"/>
    <col min="6145" max="6145" width="23.75" style="72" customWidth="1"/>
    <col min="6146" max="6146" width="10" style="72" customWidth="1"/>
    <col min="6147" max="6147" width="14.875" style="72" customWidth="1"/>
    <col min="6148" max="6148" width="13.125" style="72" customWidth="1"/>
    <col min="6149" max="6149" width="22.5" style="72" customWidth="1"/>
    <col min="6150" max="6150" width="9.375" style="72" customWidth="1"/>
    <col min="6151" max="6151" width="23.125" style="72" customWidth="1"/>
    <col min="6152" max="6400" width="8.75" style="72"/>
    <col min="6401" max="6401" width="23.75" style="72" customWidth="1"/>
    <col min="6402" max="6402" width="10" style="72" customWidth="1"/>
    <col min="6403" max="6403" width="14.875" style="72" customWidth="1"/>
    <col min="6404" max="6404" width="13.125" style="72" customWidth="1"/>
    <col min="6405" max="6405" width="22.5" style="72" customWidth="1"/>
    <col min="6406" max="6406" width="9.375" style="72" customWidth="1"/>
    <col min="6407" max="6407" width="23.125" style="72" customWidth="1"/>
    <col min="6408" max="6656" width="8.75" style="72"/>
    <col min="6657" max="6657" width="23.75" style="72" customWidth="1"/>
    <col min="6658" max="6658" width="10" style="72" customWidth="1"/>
    <col min="6659" max="6659" width="14.875" style="72" customWidth="1"/>
    <col min="6660" max="6660" width="13.125" style="72" customWidth="1"/>
    <col min="6661" max="6661" width="22.5" style="72" customWidth="1"/>
    <col min="6662" max="6662" width="9.375" style="72" customWidth="1"/>
    <col min="6663" max="6663" width="23.125" style="72" customWidth="1"/>
    <col min="6664" max="6912" width="8.75" style="72"/>
    <col min="6913" max="6913" width="23.75" style="72" customWidth="1"/>
    <col min="6914" max="6914" width="10" style="72" customWidth="1"/>
    <col min="6915" max="6915" width="14.875" style="72" customWidth="1"/>
    <col min="6916" max="6916" width="13.125" style="72" customWidth="1"/>
    <col min="6917" max="6917" width="22.5" style="72" customWidth="1"/>
    <col min="6918" max="6918" width="9.375" style="72" customWidth="1"/>
    <col min="6919" max="6919" width="23.125" style="72" customWidth="1"/>
    <col min="6920" max="7168" width="8.75" style="72"/>
    <col min="7169" max="7169" width="23.75" style="72" customWidth="1"/>
    <col min="7170" max="7170" width="10" style="72" customWidth="1"/>
    <col min="7171" max="7171" width="14.875" style="72" customWidth="1"/>
    <col min="7172" max="7172" width="13.125" style="72" customWidth="1"/>
    <col min="7173" max="7173" width="22.5" style="72" customWidth="1"/>
    <col min="7174" max="7174" width="9.375" style="72" customWidth="1"/>
    <col min="7175" max="7175" width="23.125" style="72" customWidth="1"/>
    <col min="7176" max="7424" width="8.75" style="72"/>
    <col min="7425" max="7425" width="23.75" style="72" customWidth="1"/>
    <col min="7426" max="7426" width="10" style="72" customWidth="1"/>
    <col min="7427" max="7427" width="14.875" style="72" customWidth="1"/>
    <col min="7428" max="7428" width="13.125" style="72" customWidth="1"/>
    <col min="7429" max="7429" width="22.5" style="72" customWidth="1"/>
    <col min="7430" max="7430" width="9.375" style="72" customWidth="1"/>
    <col min="7431" max="7431" width="23.125" style="72" customWidth="1"/>
    <col min="7432" max="7680" width="8.75" style="72"/>
    <col min="7681" max="7681" width="23.75" style="72" customWidth="1"/>
    <col min="7682" max="7682" width="10" style="72" customWidth="1"/>
    <col min="7683" max="7683" width="14.875" style="72" customWidth="1"/>
    <col min="7684" max="7684" width="13.125" style="72" customWidth="1"/>
    <col min="7685" max="7685" width="22.5" style="72" customWidth="1"/>
    <col min="7686" max="7686" width="9.375" style="72" customWidth="1"/>
    <col min="7687" max="7687" width="23.125" style="72" customWidth="1"/>
    <col min="7688" max="7936" width="8.75" style="72"/>
    <col min="7937" max="7937" width="23.75" style="72" customWidth="1"/>
    <col min="7938" max="7938" width="10" style="72" customWidth="1"/>
    <col min="7939" max="7939" width="14.875" style="72" customWidth="1"/>
    <col min="7940" max="7940" width="13.125" style="72" customWidth="1"/>
    <col min="7941" max="7941" width="22.5" style="72" customWidth="1"/>
    <col min="7942" max="7942" width="9.375" style="72" customWidth="1"/>
    <col min="7943" max="7943" width="23.125" style="72" customWidth="1"/>
    <col min="7944" max="8192" width="8.75" style="72"/>
    <col min="8193" max="8193" width="23.75" style="72" customWidth="1"/>
    <col min="8194" max="8194" width="10" style="72" customWidth="1"/>
    <col min="8195" max="8195" width="14.875" style="72" customWidth="1"/>
    <col min="8196" max="8196" width="13.125" style="72" customWidth="1"/>
    <col min="8197" max="8197" width="22.5" style="72" customWidth="1"/>
    <col min="8198" max="8198" width="9.375" style="72" customWidth="1"/>
    <col min="8199" max="8199" width="23.125" style="72" customWidth="1"/>
    <col min="8200" max="8448" width="8.75" style="72"/>
    <col min="8449" max="8449" width="23.75" style="72" customWidth="1"/>
    <col min="8450" max="8450" width="10" style="72" customWidth="1"/>
    <col min="8451" max="8451" width="14.875" style="72" customWidth="1"/>
    <col min="8452" max="8452" width="13.125" style="72" customWidth="1"/>
    <col min="8453" max="8453" width="22.5" style="72" customWidth="1"/>
    <col min="8454" max="8454" width="9.375" style="72" customWidth="1"/>
    <col min="8455" max="8455" width="23.125" style="72" customWidth="1"/>
    <col min="8456" max="8704" width="8.75" style="72"/>
    <col min="8705" max="8705" width="23.75" style="72" customWidth="1"/>
    <col min="8706" max="8706" width="10" style="72" customWidth="1"/>
    <col min="8707" max="8707" width="14.875" style="72" customWidth="1"/>
    <col min="8708" max="8708" width="13.125" style="72" customWidth="1"/>
    <col min="8709" max="8709" width="22.5" style="72" customWidth="1"/>
    <col min="8710" max="8710" width="9.375" style="72" customWidth="1"/>
    <col min="8711" max="8711" width="23.125" style="72" customWidth="1"/>
    <col min="8712" max="8960" width="8.75" style="72"/>
    <col min="8961" max="8961" width="23.75" style="72" customWidth="1"/>
    <col min="8962" max="8962" width="10" style="72" customWidth="1"/>
    <col min="8963" max="8963" width="14.875" style="72" customWidth="1"/>
    <col min="8964" max="8964" width="13.125" style="72" customWidth="1"/>
    <col min="8965" max="8965" width="22.5" style="72" customWidth="1"/>
    <col min="8966" max="8966" width="9.375" style="72" customWidth="1"/>
    <col min="8967" max="8967" width="23.125" style="72" customWidth="1"/>
    <col min="8968" max="9216" width="8.75" style="72"/>
    <col min="9217" max="9217" width="23.75" style="72" customWidth="1"/>
    <col min="9218" max="9218" width="10" style="72" customWidth="1"/>
    <col min="9219" max="9219" width="14.875" style="72" customWidth="1"/>
    <col min="9220" max="9220" width="13.125" style="72" customWidth="1"/>
    <col min="9221" max="9221" width="22.5" style="72" customWidth="1"/>
    <col min="9222" max="9222" width="9.375" style="72" customWidth="1"/>
    <col min="9223" max="9223" width="23.125" style="72" customWidth="1"/>
    <col min="9224" max="9472" width="8.75" style="72"/>
    <col min="9473" max="9473" width="23.75" style="72" customWidth="1"/>
    <col min="9474" max="9474" width="10" style="72" customWidth="1"/>
    <col min="9475" max="9475" width="14.875" style="72" customWidth="1"/>
    <col min="9476" max="9476" width="13.125" style="72" customWidth="1"/>
    <col min="9477" max="9477" width="22.5" style="72" customWidth="1"/>
    <col min="9478" max="9478" width="9.375" style="72" customWidth="1"/>
    <col min="9479" max="9479" width="23.125" style="72" customWidth="1"/>
    <col min="9480" max="9728" width="8.75" style="72"/>
    <col min="9729" max="9729" width="23.75" style="72" customWidth="1"/>
    <col min="9730" max="9730" width="10" style="72" customWidth="1"/>
    <col min="9731" max="9731" width="14.875" style="72" customWidth="1"/>
    <col min="9732" max="9732" width="13.125" style="72" customWidth="1"/>
    <col min="9733" max="9733" width="22.5" style="72" customWidth="1"/>
    <col min="9734" max="9734" width="9.375" style="72" customWidth="1"/>
    <col min="9735" max="9735" width="23.125" style="72" customWidth="1"/>
    <col min="9736" max="9984" width="8.75" style="72"/>
    <col min="9985" max="9985" width="23.75" style="72" customWidth="1"/>
    <col min="9986" max="9986" width="10" style="72" customWidth="1"/>
    <col min="9987" max="9987" width="14.875" style="72" customWidth="1"/>
    <col min="9988" max="9988" width="13.125" style="72" customWidth="1"/>
    <col min="9989" max="9989" width="22.5" style="72" customWidth="1"/>
    <col min="9990" max="9990" width="9.375" style="72" customWidth="1"/>
    <col min="9991" max="9991" width="23.125" style="72" customWidth="1"/>
    <col min="9992" max="10240" width="8.75" style="72"/>
    <col min="10241" max="10241" width="23.75" style="72" customWidth="1"/>
    <col min="10242" max="10242" width="10" style="72" customWidth="1"/>
    <col min="10243" max="10243" width="14.875" style="72" customWidth="1"/>
    <col min="10244" max="10244" width="13.125" style="72" customWidth="1"/>
    <col min="10245" max="10245" width="22.5" style="72" customWidth="1"/>
    <col min="10246" max="10246" width="9.375" style="72" customWidth="1"/>
    <col min="10247" max="10247" width="23.125" style="72" customWidth="1"/>
    <col min="10248" max="10496" width="8.75" style="72"/>
    <col min="10497" max="10497" width="23.75" style="72" customWidth="1"/>
    <col min="10498" max="10498" width="10" style="72" customWidth="1"/>
    <col min="10499" max="10499" width="14.875" style="72" customWidth="1"/>
    <col min="10500" max="10500" width="13.125" style="72" customWidth="1"/>
    <col min="10501" max="10501" width="22.5" style="72" customWidth="1"/>
    <col min="10502" max="10502" width="9.375" style="72" customWidth="1"/>
    <col min="10503" max="10503" width="23.125" style="72" customWidth="1"/>
    <col min="10504" max="10752" width="8.75" style="72"/>
    <col min="10753" max="10753" width="23.75" style="72" customWidth="1"/>
    <col min="10754" max="10754" width="10" style="72" customWidth="1"/>
    <col min="10755" max="10755" width="14.875" style="72" customWidth="1"/>
    <col min="10756" max="10756" width="13.125" style="72" customWidth="1"/>
    <col min="10757" max="10757" width="22.5" style="72" customWidth="1"/>
    <col min="10758" max="10758" width="9.375" style="72" customWidth="1"/>
    <col min="10759" max="10759" width="23.125" style="72" customWidth="1"/>
    <col min="10760" max="11008" width="8.75" style="72"/>
    <col min="11009" max="11009" width="23.75" style="72" customWidth="1"/>
    <col min="11010" max="11010" width="10" style="72" customWidth="1"/>
    <col min="11011" max="11011" width="14.875" style="72" customWidth="1"/>
    <col min="11012" max="11012" width="13.125" style="72" customWidth="1"/>
    <col min="11013" max="11013" width="22.5" style="72" customWidth="1"/>
    <col min="11014" max="11014" width="9.375" style="72" customWidth="1"/>
    <col min="11015" max="11015" width="23.125" style="72" customWidth="1"/>
    <col min="11016" max="11264" width="8.75" style="72"/>
    <col min="11265" max="11265" width="23.75" style="72" customWidth="1"/>
    <col min="11266" max="11266" width="10" style="72" customWidth="1"/>
    <col min="11267" max="11267" width="14.875" style="72" customWidth="1"/>
    <col min="11268" max="11268" width="13.125" style="72" customWidth="1"/>
    <col min="11269" max="11269" width="22.5" style="72" customWidth="1"/>
    <col min="11270" max="11270" width="9.375" style="72" customWidth="1"/>
    <col min="11271" max="11271" width="23.125" style="72" customWidth="1"/>
    <col min="11272" max="11520" width="8.75" style="72"/>
    <col min="11521" max="11521" width="23.75" style="72" customWidth="1"/>
    <col min="11522" max="11522" width="10" style="72" customWidth="1"/>
    <col min="11523" max="11523" width="14.875" style="72" customWidth="1"/>
    <col min="11524" max="11524" width="13.125" style="72" customWidth="1"/>
    <col min="11525" max="11525" width="22.5" style="72" customWidth="1"/>
    <col min="11526" max="11526" width="9.375" style="72" customWidth="1"/>
    <col min="11527" max="11527" width="23.125" style="72" customWidth="1"/>
    <col min="11528" max="11776" width="8.75" style="72"/>
    <col min="11777" max="11777" width="23.75" style="72" customWidth="1"/>
    <col min="11778" max="11778" width="10" style="72" customWidth="1"/>
    <col min="11779" max="11779" width="14.875" style="72" customWidth="1"/>
    <col min="11780" max="11780" width="13.125" style="72" customWidth="1"/>
    <col min="11781" max="11781" width="22.5" style="72" customWidth="1"/>
    <col min="11782" max="11782" width="9.375" style="72" customWidth="1"/>
    <col min="11783" max="11783" width="23.125" style="72" customWidth="1"/>
    <col min="11784" max="12032" width="8.75" style="72"/>
    <col min="12033" max="12033" width="23.75" style="72" customWidth="1"/>
    <col min="12034" max="12034" width="10" style="72" customWidth="1"/>
    <col min="12035" max="12035" width="14.875" style="72" customWidth="1"/>
    <col min="12036" max="12036" width="13.125" style="72" customWidth="1"/>
    <col min="12037" max="12037" width="22.5" style="72" customWidth="1"/>
    <col min="12038" max="12038" width="9.375" style="72" customWidth="1"/>
    <col min="12039" max="12039" width="23.125" style="72" customWidth="1"/>
    <col min="12040" max="12288" width="8.75" style="72"/>
    <col min="12289" max="12289" width="23.75" style="72" customWidth="1"/>
    <col min="12290" max="12290" width="10" style="72" customWidth="1"/>
    <col min="12291" max="12291" width="14.875" style="72" customWidth="1"/>
    <col min="12292" max="12292" width="13.125" style="72" customWidth="1"/>
    <col min="12293" max="12293" width="22.5" style="72" customWidth="1"/>
    <col min="12294" max="12294" width="9.375" style="72" customWidth="1"/>
    <col min="12295" max="12295" width="23.125" style="72" customWidth="1"/>
    <col min="12296" max="12544" width="8.75" style="72"/>
    <col min="12545" max="12545" width="23.75" style="72" customWidth="1"/>
    <col min="12546" max="12546" width="10" style="72" customWidth="1"/>
    <col min="12547" max="12547" width="14.875" style="72" customWidth="1"/>
    <col min="12548" max="12548" width="13.125" style="72" customWidth="1"/>
    <col min="12549" max="12549" width="22.5" style="72" customWidth="1"/>
    <col min="12550" max="12550" width="9.375" style="72" customWidth="1"/>
    <col min="12551" max="12551" width="23.125" style="72" customWidth="1"/>
    <col min="12552" max="12800" width="8.75" style="72"/>
    <col min="12801" max="12801" width="23.75" style="72" customWidth="1"/>
    <col min="12802" max="12802" width="10" style="72" customWidth="1"/>
    <col min="12803" max="12803" width="14.875" style="72" customWidth="1"/>
    <col min="12804" max="12804" width="13.125" style="72" customWidth="1"/>
    <col min="12805" max="12805" width="22.5" style="72" customWidth="1"/>
    <col min="12806" max="12806" width="9.375" style="72" customWidth="1"/>
    <col min="12807" max="12807" width="23.125" style="72" customWidth="1"/>
    <col min="12808" max="13056" width="8.75" style="72"/>
    <col min="13057" max="13057" width="23.75" style="72" customWidth="1"/>
    <col min="13058" max="13058" width="10" style="72" customWidth="1"/>
    <col min="13059" max="13059" width="14.875" style="72" customWidth="1"/>
    <col min="13060" max="13060" width="13.125" style="72" customWidth="1"/>
    <col min="13061" max="13061" width="22.5" style="72" customWidth="1"/>
    <col min="13062" max="13062" width="9.375" style="72" customWidth="1"/>
    <col min="13063" max="13063" width="23.125" style="72" customWidth="1"/>
    <col min="13064" max="13312" width="8.75" style="72"/>
    <col min="13313" max="13313" width="23.75" style="72" customWidth="1"/>
    <col min="13314" max="13314" width="10" style="72" customWidth="1"/>
    <col min="13315" max="13315" width="14.875" style="72" customWidth="1"/>
    <col min="13316" max="13316" width="13.125" style="72" customWidth="1"/>
    <col min="13317" max="13317" width="22.5" style="72" customWidth="1"/>
    <col min="13318" max="13318" width="9.375" style="72" customWidth="1"/>
    <col min="13319" max="13319" width="23.125" style="72" customWidth="1"/>
    <col min="13320" max="13568" width="8.75" style="72"/>
    <col min="13569" max="13569" width="23.75" style="72" customWidth="1"/>
    <col min="13570" max="13570" width="10" style="72" customWidth="1"/>
    <col min="13571" max="13571" width="14.875" style="72" customWidth="1"/>
    <col min="13572" max="13572" width="13.125" style="72" customWidth="1"/>
    <col min="13573" max="13573" width="22.5" style="72" customWidth="1"/>
    <col min="13574" max="13574" width="9.375" style="72" customWidth="1"/>
    <col min="13575" max="13575" width="23.125" style="72" customWidth="1"/>
    <col min="13576" max="13824" width="8.75" style="72"/>
    <col min="13825" max="13825" width="23.75" style="72" customWidth="1"/>
    <col min="13826" max="13826" width="10" style="72" customWidth="1"/>
    <col min="13827" max="13827" width="14.875" style="72" customWidth="1"/>
    <col min="13828" max="13828" width="13.125" style="72" customWidth="1"/>
    <col min="13829" max="13829" width="22.5" style="72" customWidth="1"/>
    <col min="13830" max="13830" width="9.375" style="72" customWidth="1"/>
    <col min="13831" max="13831" width="23.125" style="72" customWidth="1"/>
    <col min="13832" max="14080" width="8.75" style="72"/>
    <col min="14081" max="14081" width="23.75" style="72" customWidth="1"/>
    <col min="14082" max="14082" width="10" style="72" customWidth="1"/>
    <col min="14083" max="14083" width="14.875" style="72" customWidth="1"/>
    <col min="14084" max="14084" width="13.125" style="72" customWidth="1"/>
    <col min="14085" max="14085" width="22.5" style="72" customWidth="1"/>
    <col min="14086" max="14086" width="9.375" style="72" customWidth="1"/>
    <col min="14087" max="14087" width="23.125" style="72" customWidth="1"/>
    <col min="14088" max="14336" width="8.75" style="72"/>
    <col min="14337" max="14337" width="23.75" style="72" customWidth="1"/>
    <col min="14338" max="14338" width="10" style="72" customWidth="1"/>
    <col min="14339" max="14339" width="14.875" style="72" customWidth="1"/>
    <col min="14340" max="14340" width="13.125" style="72" customWidth="1"/>
    <col min="14341" max="14341" width="22.5" style="72" customWidth="1"/>
    <col min="14342" max="14342" width="9.375" style="72" customWidth="1"/>
    <col min="14343" max="14343" width="23.125" style="72" customWidth="1"/>
    <col min="14344" max="14592" width="8.75" style="72"/>
    <col min="14593" max="14593" width="23.75" style="72" customWidth="1"/>
    <col min="14594" max="14594" width="10" style="72" customWidth="1"/>
    <col min="14595" max="14595" width="14.875" style="72" customWidth="1"/>
    <col min="14596" max="14596" width="13.125" style="72" customWidth="1"/>
    <col min="14597" max="14597" width="22.5" style="72" customWidth="1"/>
    <col min="14598" max="14598" width="9.375" style="72" customWidth="1"/>
    <col min="14599" max="14599" width="23.125" style="72" customWidth="1"/>
    <col min="14600" max="14848" width="8.75" style="72"/>
    <col min="14849" max="14849" width="23.75" style="72" customWidth="1"/>
    <col min="14850" max="14850" width="10" style="72" customWidth="1"/>
    <col min="14851" max="14851" width="14.875" style="72" customWidth="1"/>
    <col min="14852" max="14852" width="13.125" style="72" customWidth="1"/>
    <col min="14853" max="14853" width="22.5" style="72" customWidth="1"/>
    <col min="14854" max="14854" width="9.375" style="72" customWidth="1"/>
    <col min="14855" max="14855" width="23.125" style="72" customWidth="1"/>
    <col min="14856" max="15104" width="8.75" style="72"/>
    <col min="15105" max="15105" width="23.75" style="72" customWidth="1"/>
    <col min="15106" max="15106" width="10" style="72" customWidth="1"/>
    <col min="15107" max="15107" width="14.875" style="72" customWidth="1"/>
    <col min="15108" max="15108" width="13.125" style="72" customWidth="1"/>
    <col min="15109" max="15109" width="22.5" style="72" customWidth="1"/>
    <col min="15110" max="15110" width="9.375" style="72" customWidth="1"/>
    <col min="15111" max="15111" width="23.125" style="72" customWidth="1"/>
    <col min="15112" max="15360" width="8.75" style="72"/>
    <col min="15361" max="15361" width="23.75" style="72" customWidth="1"/>
    <col min="15362" max="15362" width="10" style="72" customWidth="1"/>
    <col min="15363" max="15363" width="14.875" style="72" customWidth="1"/>
    <col min="15364" max="15364" width="13.125" style="72" customWidth="1"/>
    <col min="15365" max="15365" width="22.5" style="72" customWidth="1"/>
    <col min="15366" max="15366" width="9.375" style="72" customWidth="1"/>
    <col min="15367" max="15367" width="23.125" style="72" customWidth="1"/>
    <col min="15368" max="15616" width="8.75" style="72"/>
    <col min="15617" max="15617" width="23.75" style="72" customWidth="1"/>
    <col min="15618" max="15618" width="10" style="72" customWidth="1"/>
    <col min="15619" max="15619" width="14.875" style="72" customWidth="1"/>
    <col min="15620" max="15620" width="13.125" style="72" customWidth="1"/>
    <col min="15621" max="15621" width="22.5" style="72" customWidth="1"/>
    <col min="15622" max="15622" width="9.375" style="72" customWidth="1"/>
    <col min="15623" max="15623" width="23.125" style="72" customWidth="1"/>
    <col min="15624" max="15872" width="8.75" style="72"/>
    <col min="15873" max="15873" width="23.75" style="72" customWidth="1"/>
    <col min="15874" max="15874" width="10" style="72" customWidth="1"/>
    <col min="15875" max="15875" width="14.875" style="72" customWidth="1"/>
    <col min="15876" max="15876" width="13.125" style="72" customWidth="1"/>
    <col min="15877" max="15877" width="22.5" style="72" customWidth="1"/>
    <col min="15878" max="15878" width="9.375" style="72" customWidth="1"/>
    <col min="15879" max="15879" width="23.125" style="72" customWidth="1"/>
    <col min="15880" max="16128" width="8.75" style="72"/>
    <col min="16129" max="16129" width="23.75" style="72" customWidth="1"/>
    <col min="16130" max="16130" width="10" style="72" customWidth="1"/>
    <col min="16131" max="16131" width="14.875" style="72" customWidth="1"/>
    <col min="16132" max="16132" width="13.125" style="72" customWidth="1"/>
    <col min="16133" max="16133" width="22.5" style="72" customWidth="1"/>
    <col min="16134" max="16134" width="9.375" style="72" customWidth="1"/>
    <col min="16135" max="16135" width="23.125" style="72" customWidth="1"/>
    <col min="16136" max="16384" width="8.75" style="72"/>
  </cols>
  <sheetData>
    <row r="1" spans="1:7" ht="26.25" x14ac:dyDescent="0.55000000000000004">
      <c r="A1" s="99" t="s">
        <v>137</v>
      </c>
      <c r="B1" s="99"/>
      <c r="C1" s="99"/>
      <c r="D1" s="99"/>
      <c r="E1" s="99"/>
      <c r="F1" s="99"/>
      <c r="G1" s="99"/>
    </row>
    <row r="2" spans="1:7" ht="26.25" x14ac:dyDescent="0.55000000000000004">
      <c r="A2" s="99" t="s">
        <v>14</v>
      </c>
      <c r="B2" s="99"/>
      <c r="C2" s="99"/>
      <c r="D2" s="99"/>
      <c r="E2" s="99"/>
      <c r="F2" s="99"/>
      <c r="G2" s="99"/>
    </row>
    <row r="3" spans="1:7" ht="26.25" x14ac:dyDescent="0.55000000000000004">
      <c r="A3" s="99" t="s">
        <v>167</v>
      </c>
      <c r="B3" s="99"/>
      <c r="C3" s="99"/>
      <c r="D3" s="99"/>
      <c r="E3" s="99"/>
      <c r="F3" s="99"/>
      <c r="G3" s="99"/>
    </row>
    <row r="4" spans="1:7" ht="26.25" x14ac:dyDescent="0.55000000000000004">
      <c r="A4" s="73"/>
      <c r="B4" s="73"/>
      <c r="C4" s="73"/>
      <c r="D4" s="73"/>
      <c r="E4" s="73"/>
      <c r="F4" s="73"/>
      <c r="G4" s="73"/>
    </row>
    <row r="5" spans="1:7" ht="26.25" x14ac:dyDescent="0.5">
      <c r="A5" s="74"/>
      <c r="B5" s="98" t="s">
        <v>1</v>
      </c>
      <c r="C5" s="98"/>
      <c r="D5" s="75" t="s">
        <v>7</v>
      </c>
      <c r="E5" s="75" t="s">
        <v>10</v>
      </c>
      <c r="F5" s="74"/>
      <c r="G5" s="74"/>
    </row>
    <row r="6" spans="1:7" ht="36.75" customHeight="1" x14ac:dyDescent="0.5">
      <c r="A6" s="74"/>
      <c r="B6" s="97" t="s">
        <v>2</v>
      </c>
      <c r="C6" s="97"/>
      <c r="D6" s="76">
        <v>46</v>
      </c>
      <c r="E6" s="77">
        <v>503718</v>
      </c>
      <c r="F6" s="74"/>
    </row>
    <row r="7" spans="1:7" ht="36.75" customHeight="1" x14ac:dyDescent="0.5">
      <c r="A7" s="74"/>
      <c r="B7" s="97" t="s">
        <v>3</v>
      </c>
      <c r="C7" s="97"/>
      <c r="D7" s="76">
        <v>55</v>
      </c>
      <c r="E7" s="77">
        <v>424369</v>
      </c>
      <c r="F7" s="74"/>
    </row>
    <row r="8" spans="1:7" ht="36.75" customHeight="1" x14ac:dyDescent="0.5">
      <c r="A8" s="74"/>
      <c r="B8" s="97" t="s">
        <v>4</v>
      </c>
      <c r="C8" s="97"/>
      <c r="D8" s="76">
        <v>52</v>
      </c>
      <c r="E8" s="77">
        <v>447240</v>
      </c>
      <c r="F8" s="74"/>
    </row>
    <row r="9" spans="1:7" ht="36.75" customHeight="1" x14ac:dyDescent="0.5">
      <c r="A9" s="74"/>
      <c r="B9" s="97" t="s">
        <v>5</v>
      </c>
      <c r="C9" s="97"/>
      <c r="D9" s="76">
        <v>42</v>
      </c>
      <c r="E9" s="77">
        <v>343573</v>
      </c>
      <c r="F9" s="74"/>
    </row>
    <row r="10" spans="1:7" ht="36.75" customHeight="1" x14ac:dyDescent="0.5">
      <c r="A10" s="74"/>
      <c r="B10" s="98" t="s">
        <v>6</v>
      </c>
      <c r="C10" s="98"/>
      <c r="D10" s="75"/>
      <c r="E10" s="78">
        <f>SUM(E6:E9)</f>
        <v>1718900</v>
      </c>
      <c r="F10" s="74"/>
      <c r="G10" s="74"/>
    </row>
    <row r="12" spans="1:7" ht="26.25" x14ac:dyDescent="0.5">
      <c r="A12" s="79"/>
      <c r="B12" s="79"/>
      <c r="C12" s="79"/>
      <c r="E12" s="79"/>
      <c r="G12" s="79"/>
    </row>
    <row r="13" spans="1:7" ht="26.25" x14ac:dyDescent="0.55000000000000004">
      <c r="A13" s="79"/>
      <c r="B13" s="79"/>
      <c r="C13" s="80"/>
      <c r="D13" s="81"/>
      <c r="E13" s="80"/>
      <c r="F13" s="81"/>
      <c r="G13" s="80"/>
    </row>
    <row r="14" spans="1:7" ht="26.25" x14ac:dyDescent="0.5">
      <c r="A14" s="82" t="s">
        <v>12</v>
      </c>
      <c r="B14" s="79"/>
      <c r="C14" s="82" t="s">
        <v>12</v>
      </c>
      <c r="D14" s="81"/>
      <c r="E14" s="82" t="s">
        <v>12</v>
      </c>
      <c r="F14" s="81"/>
      <c r="G14" s="82" t="s">
        <v>12</v>
      </c>
    </row>
    <row r="15" spans="1:7" ht="26.25" x14ac:dyDescent="0.5">
      <c r="A15" s="79" t="s">
        <v>145</v>
      </c>
      <c r="B15" s="79"/>
      <c r="C15" s="79" t="s">
        <v>144</v>
      </c>
      <c r="E15" s="83" t="s">
        <v>161</v>
      </c>
      <c r="G15" s="79"/>
    </row>
    <row r="16" spans="1:7" ht="26.25" x14ac:dyDescent="0.5">
      <c r="A16" s="79" t="s">
        <v>8</v>
      </c>
      <c r="C16" s="79" t="s">
        <v>9</v>
      </c>
      <c r="E16" s="79" t="s">
        <v>160</v>
      </c>
      <c r="G16" s="79"/>
    </row>
    <row r="17" spans="1:7" ht="26.25" x14ac:dyDescent="0.5">
      <c r="A17" s="79" t="s">
        <v>13</v>
      </c>
      <c r="C17" s="79" t="s">
        <v>13</v>
      </c>
      <c r="E17" s="79" t="s">
        <v>13</v>
      </c>
      <c r="G17" s="79"/>
    </row>
    <row r="19" spans="1:7" ht="26.25" x14ac:dyDescent="0.5">
      <c r="A19" s="84"/>
    </row>
  </sheetData>
  <mergeCells count="9">
    <mergeCell ref="B8:C8"/>
    <mergeCell ref="B9:C9"/>
    <mergeCell ref="B10:C10"/>
    <mergeCell ref="A1:G1"/>
    <mergeCell ref="A2:G2"/>
    <mergeCell ref="A3:G3"/>
    <mergeCell ref="B5:C5"/>
    <mergeCell ref="B6:C6"/>
    <mergeCell ref="B7:C7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tabSelected="1" zoomScale="90" zoomScaleNormal="90" workbookViewId="0">
      <pane ySplit="4" topLeftCell="A95" activePane="bottomLeft" state="frozen"/>
      <selection pane="bottomLeft" activeCell="AC109" sqref="AC109"/>
    </sheetView>
  </sheetViews>
  <sheetFormatPr defaultColWidth="7.25" defaultRowHeight="21" x14ac:dyDescent="0.45"/>
  <cols>
    <col min="1" max="1" width="3.5" style="7" customWidth="1"/>
    <col min="2" max="2" width="22" style="7" customWidth="1"/>
    <col min="3" max="3" width="9.375" style="7" customWidth="1"/>
    <col min="4" max="4" width="6.125" style="7" hidden="1" customWidth="1"/>
    <col min="5" max="5" width="4.75" style="7" customWidth="1"/>
    <col min="6" max="6" width="4.5" style="7" customWidth="1"/>
    <col min="7" max="7" width="4.625" style="7" customWidth="1"/>
    <col min="8" max="8" width="9.5" style="7" hidden="1" customWidth="1"/>
    <col min="9" max="10" width="5.875" style="7" customWidth="1"/>
    <col min="11" max="11" width="6.125" style="7" customWidth="1"/>
    <col min="12" max="12" width="8" style="7" customWidth="1"/>
    <col min="13" max="13" width="8.625" style="7" customWidth="1"/>
    <col min="14" max="14" width="4.625" style="7" customWidth="1"/>
    <col min="15" max="15" width="7.25" style="7" customWidth="1"/>
    <col min="16" max="16" width="4.625" style="7" customWidth="1"/>
    <col min="17" max="17" width="7.375" style="7" customWidth="1"/>
    <col min="18" max="18" width="4.75" style="7" customWidth="1"/>
    <col min="19" max="19" width="7.375" style="7" customWidth="1"/>
    <col min="20" max="20" width="4.625" style="7" customWidth="1"/>
    <col min="21" max="21" width="7.5" style="7" customWidth="1"/>
    <col min="22" max="23" width="4.25" style="7" customWidth="1"/>
    <col min="24" max="24" width="7.25" style="51"/>
    <col min="25" max="25" width="9.375" style="51" customWidth="1"/>
    <col min="26" max="16384" width="7.25" style="7"/>
  </cols>
  <sheetData>
    <row r="1" spans="1:25" ht="23.25" x14ac:dyDescent="0.5">
      <c r="A1" s="106" t="s">
        <v>164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49"/>
    </row>
    <row r="2" spans="1:25" ht="23.25" x14ac:dyDescent="0.5">
      <c r="A2" s="107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5" x14ac:dyDescent="0.45">
      <c r="A3" s="108" t="s">
        <v>32</v>
      </c>
      <c r="B3" s="110" t="s">
        <v>15</v>
      </c>
      <c r="C3" s="32" t="s">
        <v>16</v>
      </c>
      <c r="D3" s="33"/>
      <c r="E3" s="112" t="s">
        <v>33</v>
      </c>
      <c r="F3" s="112"/>
      <c r="G3" s="112"/>
      <c r="H3" s="32" t="s">
        <v>34</v>
      </c>
      <c r="I3" s="40" t="s">
        <v>17</v>
      </c>
      <c r="J3" s="32" t="s">
        <v>35</v>
      </c>
      <c r="K3" s="1" t="s">
        <v>18</v>
      </c>
      <c r="L3" s="32" t="s">
        <v>36</v>
      </c>
      <c r="M3" s="2" t="s">
        <v>19</v>
      </c>
      <c r="N3" s="95" t="s">
        <v>24</v>
      </c>
      <c r="O3" s="96"/>
      <c r="P3" s="95" t="s">
        <v>25</v>
      </c>
      <c r="Q3" s="96"/>
      <c r="R3" s="95" t="s">
        <v>26</v>
      </c>
      <c r="S3" s="96"/>
      <c r="T3" s="95" t="s">
        <v>27</v>
      </c>
      <c r="U3" s="96"/>
      <c r="V3" s="113" t="s">
        <v>37</v>
      </c>
      <c r="W3" s="114"/>
      <c r="X3" s="57"/>
      <c r="Y3" s="57"/>
    </row>
    <row r="4" spans="1:25" x14ac:dyDescent="0.45">
      <c r="A4" s="109"/>
      <c r="B4" s="111"/>
      <c r="C4" s="37" t="s">
        <v>20</v>
      </c>
      <c r="D4" s="37"/>
      <c r="E4" s="32" t="s">
        <v>38</v>
      </c>
      <c r="F4" s="32" t="s">
        <v>139</v>
      </c>
      <c r="G4" s="32" t="s">
        <v>146</v>
      </c>
      <c r="H4" s="37" t="s">
        <v>39</v>
      </c>
      <c r="I4" s="36" t="s">
        <v>165</v>
      </c>
      <c r="J4" s="37" t="s">
        <v>40</v>
      </c>
      <c r="K4" s="3" t="s">
        <v>166</v>
      </c>
      <c r="L4" s="37" t="s">
        <v>41</v>
      </c>
      <c r="M4" s="4" t="s">
        <v>21</v>
      </c>
      <c r="N4" s="34" t="s">
        <v>11</v>
      </c>
      <c r="O4" s="34" t="s">
        <v>22</v>
      </c>
      <c r="P4" s="34" t="s">
        <v>11</v>
      </c>
      <c r="Q4" s="34" t="s">
        <v>22</v>
      </c>
      <c r="R4" s="34" t="s">
        <v>11</v>
      </c>
      <c r="S4" s="34" t="s">
        <v>22</v>
      </c>
      <c r="T4" s="34" t="s">
        <v>11</v>
      </c>
      <c r="U4" s="34" t="s">
        <v>22</v>
      </c>
      <c r="V4" s="53" t="s">
        <v>11</v>
      </c>
      <c r="W4" s="38" t="s">
        <v>22</v>
      </c>
      <c r="X4" s="58" t="s">
        <v>142</v>
      </c>
      <c r="Y4" s="58" t="s">
        <v>142</v>
      </c>
    </row>
    <row r="5" spans="1:25" x14ac:dyDescent="0.45">
      <c r="A5" s="39"/>
      <c r="B5" s="131" t="s">
        <v>162</v>
      </c>
      <c r="C5" s="130"/>
      <c r="D5" s="130"/>
      <c r="E5" s="130"/>
      <c r="F5" s="130"/>
      <c r="G5" s="130"/>
      <c r="H5" s="130"/>
      <c r="I5" s="39"/>
      <c r="J5" s="130"/>
      <c r="K5" s="130"/>
      <c r="L5" s="130"/>
      <c r="M5" s="148"/>
      <c r="N5" s="129"/>
      <c r="O5" s="129"/>
      <c r="P5" s="128"/>
      <c r="Q5" s="128"/>
      <c r="R5" s="128"/>
      <c r="S5" s="128"/>
      <c r="T5" s="128"/>
      <c r="U5" s="128"/>
      <c r="V5" s="39"/>
      <c r="W5" s="127"/>
      <c r="X5" s="57"/>
      <c r="Y5" s="57"/>
    </row>
    <row r="6" spans="1:25" x14ac:dyDescent="0.45">
      <c r="A6" s="9">
        <v>1</v>
      </c>
      <c r="B6" s="11" t="s">
        <v>42</v>
      </c>
      <c r="C6" s="9" t="s">
        <v>43</v>
      </c>
      <c r="D6" s="10"/>
      <c r="E6" s="9">
        <v>800</v>
      </c>
      <c r="F6" s="9">
        <v>500</v>
      </c>
      <c r="G6" s="9">
        <v>600</v>
      </c>
      <c r="H6" s="9">
        <v>850</v>
      </c>
      <c r="I6" s="9">
        <v>700</v>
      </c>
      <c r="J6" s="9">
        <v>30</v>
      </c>
      <c r="K6" s="9">
        <v>670</v>
      </c>
      <c r="L6" s="12">
        <v>194</v>
      </c>
      <c r="M6" s="12">
        <f t="shared" ref="M6:M56" si="0">K6*L6</f>
        <v>129980</v>
      </c>
      <c r="N6" s="9">
        <v>300</v>
      </c>
      <c r="O6" s="50">
        <f t="shared" ref="O6:O56" si="1">N6*L6</f>
        <v>58200</v>
      </c>
      <c r="P6" s="9">
        <v>100</v>
      </c>
      <c r="Q6" s="50">
        <f t="shared" ref="Q6:Q56" si="2">P6*L6</f>
        <v>19400</v>
      </c>
      <c r="R6" s="9">
        <v>170</v>
      </c>
      <c r="S6" s="50">
        <f t="shared" ref="S6:S56" si="3">R6*L6</f>
        <v>32980</v>
      </c>
      <c r="T6" s="47">
        <v>100</v>
      </c>
      <c r="U6" s="12">
        <f t="shared" ref="U6:U56" si="4">T6*L6</f>
        <v>19400</v>
      </c>
      <c r="V6" s="9"/>
      <c r="W6" s="10"/>
      <c r="X6" s="59">
        <f t="shared" ref="X6:X56" si="5">(N6+P6+R6+T6)-K6</f>
        <v>0</v>
      </c>
      <c r="Y6" s="60">
        <f t="shared" ref="Y6:Y56" si="6">(O6+Q6+S6+U6)-M6</f>
        <v>0</v>
      </c>
    </row>
    <row r="7" spans="1:25" x14ac:dyDescent="0.45">
      <c r="A7" s="9">
        <v>2</v>
      </c>
      <c r="B7" s="11" t="s">
        <v>44</v>
      </c>
      <c r="C7" s="9" t="s">
        <v>45</v>
      </c>
      <c r="D7" s="10"/>
      <c r="E7" s="9">
        <v>0</v>
      </c>
      <c r="F7" s="9">
        <v>0</v>
      </c>
      <c r="G7" s="9">
        <v>10</v>
      </c>
      <c r="H7" s="9">
        <v>10</v>
      </c>
      <c r="I7" s="9">
        <v>10</v>
      </c>
      <c r="J7" s="9">
        <v>0</v>
      </c>
      <c r="K7" s="9">
        <v>10</v>
      </c>
      <c r="L7" s="12">
        <v>70</v>
      </c>
      <c r="M7" s="12">
        <f t="shared" si="0"/>
        <v>700</v>
      </c>
      <c r="N7" s="9">
        <v>0</v>
      </c>
      <c r="O7" s="50">
        <f t="shared" si="1"/>
        <v>0</v>
      </c>
      <c r="P7" s="9">
        <v>10</v>
      </c>
      <c r="Q7" s="50">
        <f t="shared" si="2"/>
        <v>700</v>
      </c>
      <c r="R7" s="9">
        <v>0</v>
      </c>
      <c r="S7" s="50">
        <f t="shared" si="3"/>
        <v>0</v>
      </c>
      <c r="T7" s="47">
        <v>0</v>
      </c>
      <c r="U7" s="12">
        <f t="shared" si="4"/>
        <v>0</v>
      </c>
      <c r="V7" s="9"/>
      <c r="W7" s="10"/>
      <c r="X7" s="59">
        <f t="shared" si="5"/>
        <v>0</v>
      </c>
      <c r="Y7" s="60">
        <f t="shared" si="6"/>
        <v>0</v>
      </c>
    </row>
    <row r="8" spans="1:25" x14ac:dyDescent="0.45">
      <c r="A8" s="9">
        <v>3</v>
      </c>
      <c r="B8" s="13" t="s">
        <v>46</v>
      </c>
      <c r="C8" s="9" t="s">
        <v>47</v>
      </c>
      <c r="D8" s="10"/>
      <c r="E8" s="9">
        <v>8</v>
      </c>
      <c r="F8" s="9">
        <v>8</v>
      </c>
      <c r="G8" s="9">
        <v>8</v>
      </c>
      <c r="H8" s="9">
        <v>8</v>
      </c>
      <c r="I8" s="9">
        <v>8</v>
      </c>
      <c r="J8" s="9">
        <v>0</v>
      </c>
      <c r="K8" s="9">
        <v>8</v>
      </c>
      <c r="L8" s="12">
        <v>1000</v>
      </c>
      <c r="M8" s="12">
        <f t="shared" si="0"/>
        <v>8000</v>
      </c>
      <c r="N8" s="9">
        <v>2</v>
      </c>
      <c r="O8" s="50">
        <f t="shared" si="1"/>
        <v>2000</v>
      </c>
      <c r="P8" s="9">
        <v>2</v>
      </c>
      <c r="Q8" s="50">
        <f t="shared" si="2"/>
        <v>2000</v>
      </c>
      <c r="R8" s="9">
        <v>2</v>
      </c>
      <c r="S8" s="50">
        <f t="shared" si="3"/>
        <v>2000</v>
      </c>
      <c r="T8" s="47">
        <v>2</v>
      </c>
      <c r="U8" s="12">
        <f t="shared" si="4"/>
        <v>2000</v>
      </c>
      <c r="V8" s="9"/>
      <c r="W8" s="10"/>
      <c r="X8" s="59">
        <f t="shared" si="5"/>
        <v>0</v>
      </c>
      <c r="Y8" s="60">
        <f t="shared" si="6"/>
        <v>0</v>
      </c>
    </row>
    <row r="9" spans="1:25" x14ac:dyDescent="0.45">
      <c r="A9" s="9">
        <v>4</v>
      </c>
      <c r="B9" s="11" t="s">
        <v>48</v>
      </c>
      <c r="C9" s="9" t="s">
        <v>47</v>
      </c>
      <c r="D9" s="10"/>
      <c r="E9" s="9">
        <v>1</v>
      </c>
      <c r="F9" s="9">
        <v>1</v>
      </c>
      <c r="G9" s="9">
        <v>1</v>
      </c>
      <c r="H9" s="9">
        <f>G9</f>
        <v>1</v>
      </c>
      <c r="I9" s="9">
        <v>1</v>
      </c>
      <c r="J9" s="9">
        <v>0</v>
      </c>
      <c r="K9" s="9">
        <v>1</v>
      </c>
      <c r="L9" s="12">
        <v>1500</v>
      </c>
      <c r="M9" s="12">
        <f t="shared" si="0"/>
        <v>1500</v>
      </c>
      <c r="N9" s="9">
        <v>0</v>
      </c>
      <c r="O9" s="50">
        <f t="shared" si="1"/>
        <v>0</v>
      </c>
      <c r="P9" s="9">
        <v>1</v>
      </c>
      <c r="Q9" s="50">
        <f t="shared" si="2"/>
        <v>1500</v>
      </c>
      <c r="R9" s="9">
        <v>0</v>
      </c>
      <c r="S9" s="50">
        <f t="shared" si="3"/>
        <v>0</v>
      </c>
      <c r="T9" s="47">
        <v>0</v>
      </c>
      <c r="U9" s="12">
        <f t="shared" si="4"/>
        <v>0</v>
      </c>
      <c r="V9" s="9"/>
      <c r="W9" s="10"/>
      <c r="X9" s="59">
        <f t="shared" si="5"/>
        <v>0</v>
      </c>
      <c r="Y9" s="60">
        <f t="shared" si="6"/>
        <v>0</v>
      </c>
    </row>
    <row r="10" spans="1:25" x14ac:dyDescent="0.45">
      <c r="A10" s="9">
        <v>5</v>
      </c>
      <c r="B10" s="11" t="s">
        <v>49</v>
      </c>
      <c r="C10" s="9" t="s">
        <v>47</v>
      </c>
      <c r="D10" s="10"/>
      <c r="E10" s="9">
        <v>2</v>
      </c>
      <c r="F10" s="9">
        <v>2</v>
      </c>
      <c r="G10" s="9">
        <v>2</v>
      </c>
      <c r="H10" s="9">
        <v>3</v>
      </c>
      <c r="I10" s="9">
        <v>2</v>
      </c>
      <c r="J10" s="9">
        <v>0</v>
      </c>
      <c r="K10" s="9">
        <v>2</v>
      </c>
      <c r="L10" s="12">
        <v>3625</v>
      </c>
      <c r="M10" s="12">
        <f t="shared" si="0"/>
        <v>7250</v>
      </c>
      <c r="N10" s="9">
        <v>0</v>
      </c>
      <c r="O10" s="50">
        <f t="shared" si="1"/>
        <v>0</v>
      </c>
      <c r="P10" s="9">
        <v>1</v>
      </c>
      <c r="Q10" s="50">
        <f t="shared" si="2"/>
        <v>3625</v>
      </c>
      <c r="R10" s="9">
        <v>0</v>
      </c>
      <c r="S10" s="50">
        <f t="shared" si="3"/>
        <v>0</v>
      </c>
      <c r="T10" s="47">
        <v>1</v>
      </c>
      <c r="U10" s="12">
        <f t="shared" si="4"/>
        <v>3625</v>
      </c>
      <c r="V10" s="9"/>
      <c r="W10" s="10"/>
      <c r="X10" s="59">
        <f t="shared" si="5"/>
        <v>0</v>
      </c>
      <c r="Y10" s="60">
        <f t="shared" si="6"/>
        <v>0</v>
      </c>
    </row>
    <row r="11" spans="1:25" x14ac:dyDescent="0.45">
      <c r="A11" s="9">
        <v>6</v>
      </c>
      <c r="B11" s="11" t="s">
        <v>50</v>
      </c>
      <c r="C11" s="9" t="s">
        <v>47</v>
      </c>
      <c r="D11" s="10"/>
      <c r="E11" s="9">
        <v>0</v>
      </c>
      <c r="F11" s="9">
        <v>1</v>
      </c>
      <c r="G11" s="9">
        <v>0</v>
      </c>
      <c r="H11" s="9">
        <v>3</v>
      </c>
      <c r="I11" s="9">
        <v>0</v>
      </c>
      <c r="J11" s="9">
        <v>0</v>
      </c>
      <c r="K11" s="9">
        <v>0</v>
      </c>
      <c r="L11" s="12">
        <v>6000</v>
      </c>
      <c r="M11" s="12">
        <f t="shared" si="0"/>
        <v>0</v>
      </c>
      <c r="N11" s="9">
        <v>0</v>
      </c>
      <c r="O11" s="50">
        <f t="shared" si="1"/>
        <v>0</v>
      </c>
      <c r="P11" s="9">
        <v>0</v>
      </c>
      <c r="Q11" s="50">
        <f t="shared" si="2"/>
        <v>0</v>
      </c>
      <c r="R11" s="9">
        <v>0</v>
      </c>
      <c r="S11" s="50">
        <f t="shared" si="3"/>
        <v>0</v>
      </c>
      <c r="T11" s="47">
        <v>0</v>
      </c>
      <c r="U11" s="12">
        <f t="shared" si="4"/>
        <v>0</v>
      </c>
      <c r="V11" s="9"/>
      <c r="W11" s="10"/>
      <c r="X11" s="59">
        <f t="shared" si="5"/>
        <v>0</v>
      </c>
      <c r="Y11" s="60">
        <f t="shared" si="6"/>
        <v>0</v>
      </c>
    </row>
    <row r="12" spans="1:25" x14ac:dyDescent="0.45">
      <c r="A12" s="9">
        <v>7</v>
      </c>
      <c r="B12" s="11" t="s">
        <v>51</v>
      </c>
      <c r="C12" s="9" t="s">
        <v>52</v>
      </c>
      <c r="D12" s="10"/>
      <c r="E12" s="9">
        <v>2</v>
      </c>
      <c r="F12" s="9">
        <v>2</v>
      </c>
      <c r="G12" s="9">
        <v>2</v>
      </c>
      <c r="H12" s="9">
        <v>2</v>
      </c>
      <c r="I12" s="9">
        <v>2</v>
      </c>
      <c r="J12" s="9">
        <v>0</v>
      </c>
      <c r="K12" s="9">
        <v>2</v>
      </c>
      <c r="L12" s="12">
        <v>7000</v>
      </c>
      <c r="M12" s="12">
        <f t="shared" si="0"/>
        <v>14000</v>
      </c>
      <c r="N12" s="9">
        <v>1</v>
      </c>
      <c r="O12" s="50">
        <f t="shared" si="1"/>
        <v>7000</v>
      </c>
      <c r="P12" s="9">
        <v>0</v>
      </c>
      <c r="Q12" s="50">
        <f t="shared" si="2"/>
        <v>0</v>
      </c>
      <c r="R12" s="9">
        <v>1</v>
      </c>
      <c r="S12" s="50">
        <f t="shared" si="3"/>
        <v>7000</v>
      </c>
      <c r="T12" s="47">
        <v>0</v>
      </c>
      <c r="U12" s="12">
        <f t="shared" si="4"/>
        <v>0</v>
      </c>
      <c r="V12" s="9"/>
      <c r="W12" s="10"/>
      <c r="X12" s="59">
        <f t="shared" si="5"/>
        <v>0</v>
      </c>
      <c r="Y12" s="60">
        <f t="shared" si="6"/>
        <v>0</v>
      </c>
    </row>
    <row r="13" spans="1:25" x14ac:dyDescent="0.45">
      <c r="A13" s="9">
        <v>8</v>
      </c>
      <c r="B13" s="11" t="s">
        <v>53</v>
      </c>
      <c r="C13" s="9" t="s">
        <v>52</v>
      </c>
      <c r="D13" s="10"/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0</v>
      </c>
      <c r="K13" s="9">
        <v>1</v>
      </c>
      <c r="L13" s="12">
        <v>1250</v>
      </c>
      <c r="M13" s="12">
        <f t="shared" si="0"/>
        <v>1250</v>
      </c>
      <c r="N13" s="9">
        <v>0</v>
      </c>
      <c r="O13" s="50">
        <f t="shared" si="1"/>
        <v>0</v>
      </c>
      <c r="P13" s="9">
        <v>0</v>
      </c>
      <c r="Q13" s="50">
        <f t="shared" si="2"/>
        <v>0</v>
      </c>
      <c r="R13" s="9">
        <v>1</v>
      </c>
      <c r="S13" s="50">
        <f t="shared" si="3"/>
        <v>1250</v>
      </c>
      <c r="T13" s="47">
        <v>0</v>
      </c>
      <c r="U13" s="12">
        <f t="shared" si="4"/>
        <v>0</v>
      </c>
      <c r="V13" s="9"/>
      <c r="W13" s="10"/>
      <c r="X13" s="59">
        <f t="shared" si="5"/>
        <v>0</v>
      </c>
      <c r="Y13" s="60">
        <f t="shared" si="6"/>
        <v>0</v>
      </c>
    </row>
    <row r="14" spans="1:25" x14ac:dyDescent="0.45">
      <c r="A14" s="9">
        <v>9</v>
      </c>
      <c r="B14" s="11" t="s">
        <v>54</v>
      </c>
      <c r="C14" s="9" t="s">
        <v>55</v>
      </c>
      <c r="D14" s="10"/>
      <c r="E14" s="9">
        <v>2</v>
      </c>
      <c r="F14" s="9">
        <v>2</v>
      </c>
      <c r="G14" s="9">
        <v>1</v>
      </c>
      <c r="H14" s="9">
        <v>2</v>
      </c>
      <c r="I14" s="9">
        <v>1</v>
      </c>
      <c r="J14" s="9">
        <v>0</v>
      </c>
      <c r="K14" s="9">
        <v>1</v>
      </c>
      <c r="L14" s="12">
        <v>1200</v>
      </c>
      <c r="M14" s="12">
        <f t="shared" si="0"/>
        <v>1200</v>
      </c>
      <c r="N14" s="9">
        <v>0</v>
      </c>
      <c r="O14" s="50">
        <f t="shared" si="1"/>
        <v>0</v>
      </c>
      <c r="P14" s="9">
        <v>0</v>
      </c>
      <c r="Q14" s="50">
        <f t="shared" si="2"/>
        <v>0</v>
      </c>
      <c r="R14" s="9">
        <v>1</v>
      </c>
      <c r="S14" s="50">
        <f t="shared" si="3"/>
        <v>1200</v>
      </c>
      <c r="T14" s="47">
        <v>0</v>
      </c>
      <c r="U14" s="12">
        <f t="shared" si="4"/>
        <v>0</v>
      </c>
      <c r="V14" s="9"/>
      <c r="W14" s="10"/>
      <c r="X14" s="59">
        <f t="shared" si="5"/>
        <v>0</v>
      </c>
      <c r="Y14" s="60">
        <f t="shared" si="6"/>
        <v>0</v>
      </c>
    </row>
    <row r="15" spans="1:25" x14ac:dyDescent="0.45">
      <c r="A15" s="9">
        <v>10</v>
      </c>
      <c r="B15" s="11" t="s">
        <v>56</v>
      </c>
      <c r="C15" s="9" t="s">
        <v>57</v>
      </c>
      <c r="D15" s="10"/>
      <c r="E15" s="9">
        <v>1</v>
      </c>
      <c r="F15" s="9">
        <v>0</v>
      </c>
      <c r="G15" s="9">
        <v>1</v>
      </c>
      <c r="H15" s="9">
        <v>1</v>
      </c>
      <c r="I15" s="9">
        <v>1</v>
      </c>
      <c r="J15" s="9">
        <v>0</v>
      </c>
      <c r="K15" s="9">
        <v>1</v>
      </c>
      <c r="L15" s="12">
        <v>2500</v>
      </c>
      <c r="M15" s="12">
        <f t="shared" si="0"/>
        <v>2500</v>
      </c>
      <c r="N15" s="9">
        <v>1</v>
      </c>
      <c r="O15" s="50">
        <f t="shared" si="1"/>
        <v>2500</v>
      </c>
      <c r="P15" s="9">
        <v>0</v>
      </c>
      <c r="Q15" s="50">
        <f t="shared" si="2"/>
        <v>0</v>
      </c>
      <c r="R15" s="9">
        <v>0</v>
      </c>
      <c r="S15" s="50">
        <f t="shared" si="3"/>
        <v>0</v>
      </c>
      <c r="T15" s="47">
        <v>0</v>
      </c>
      <c r="U15" s="12">
        <f t="shared" si="4"/>
        <v>0</v>
      </c>
      <c r="V15" s="9"/>
      <c r="W15" s="10"/>
      <c r="X15" s="59">
        <f t="shared" si="5"/>
        <v>0</v>
      </c>
      <c r="Y15" s="60">
        <f t="shared" si="6"/>
        <v>0</v>
      </c>
    </row>
    <row r="16" spans="1:25" x14ac:dyDescent="0.45">
      <c r="A16" s="9">
        <v>11</v>
      </c>
      <c r="B16" s="11" t="s">
        <v>58</v>
      </c>
      <c r="C16" s="9" t="s">
        <v>30</v>
      </c>
      <c r="D16" s="10"/>
      <c r="E16" s="9">
        <v>1</v>
      </c>
      <c r="F16" s="9">
        <v>2</v>
      </c>
      <c r="G16" s="9">
        <v>1</v>
      </c>
      <c r="H16" s="9">
        <v>2</v>
      </c>
      <c r="I16" s="9">
        <v>1</v>
      </c>
      <c r="J16" s="9">
        <v>0</v>
      </c>
      <c r="K16" s="9">
        <v>1</v>
      </c>
      <c r="L16" s="12">
        <v>1300</v>
      </c>
      <c r="M16" s="12">
        <f t="shared" si="0"/>
        <v>1300</v>
      </c>
      <c r="N16" s="9">
        <v>0</v>
      </c>
      <c r="O16" s="50">
        <f t="shared" si="1"/>
        <v>0</v>
      </c>
      <c r="P16" s="9">
        <v>0</v>
      </c>
      <c r="Q16" s="50">
        <f t="shared" si="2"/>
        <v>0</v>
      </c>
      <c r="R16" s="9">
        <v>1</v>
      </c>
      <c r="S16" s="50">
        <f t="shared" si="3"/>
        <v>1300</v>
      </c>
      <c r="T16" s="47">
        <v>0</v>
      </c>
      <c r="U16" s="12">
        <f t="shared" si="4"/>
        <v>0</v>
      </c>
      <c r="V16" s="9"/>
      <c r="W16" s="10"/>
      <c r="X16" s="59">
        <f t="shared" si="5"/>
        <v>0</v>
      </c>
      <c r="Y16" s="60">
        <f t="shared" si="6"/>
        <v>0</v>
      </c>
    </row>
    <row r="17" spans="1:25" x14ac:dyDescent="0.45">
      <c r="A17" s="9">
        <v>12</v>
      </c>
      <c r="B17" s="13" t="s">
        <v>59</v>
      </c>
      <c r="C17" s="9" t="s">
        <v>60</v>
      </c>
      <c r="D17" s="10"/>
      <c r="E17" s="9">
        <v>8</v>
      </c>
      <c r="F17" s="9">
        <v>8</v>
      </c>
      <c r="G17" s="9">
        <v>8</v>
      </c>
      <c r="H17" s="9">
        <v>6</v>
      </c>
      <c r="I17" s="9">
        <v>8</v>
      </c>
      <c r="J17" s="9">
        <v>1</v>
      </c>
      <c r="K17" s="9">
        <v>7</v>
      </c>
      <c r="L17" s="12">
        <v>1900</v>
      </c>
      <c r="M17" s="12">
        <f t="shared" si="0"/>
        <v>13300</v>
      </c>
      <c r="N17" s="9">
        <v>1</v>
      </c>
      <c r="O17" s="50">
        <f t="shared" si="1"/>
        <v>1900</v>
      </c>
      <c r="P17" s="9">
        <v>3</v>
      </c>
      <c r="Q17" s="50">
        <f t="shared" si="2"/>
        <v>5700</v>
      </c>
      <c r="R17" s="9">
        <v>3</v>
      </c>
      <c r="S17" s="50">
        <f t="shared" si="3"/>
        <v>5700</v>
      </c>
      <c r="T17" s="47">
        <v>0</v>
      </c>
      <c r="U17" s="12">
        <f t="shared" si="4"/>
        <v>0</v>
      </c>
      <c r="V17" s="9"/>
      <c r="W17" s="10"/>
      <c r="X17" s="59">
        <f t="shared" si="5"/>
        <v>0</v>
      </c>
      <c r="Y17" s="60">
        <f t="shared" si="6"/>
        <v>0</v>
      </c>
    </row>
    <row r="18" spans="1:25" x14ac:dyDescent="0.45">
      <c r="A18" s="9">
        <v>13</v>
      </c>
      <c r="B18" s="11" t="s">
        <v>61</v>
      </c>
      <c r="C18" s="9" t="s">
        <v>60</v>
      </c>
      <c r="D18" s="10"/>
      <c r="E18" s="9">
        <v>8</v>
      </c>
      <c r="F18" s="9">
        <v>8</v>
      </c>
      <c r="G18" s="9">
        <v>8</v>
      </c>
      <c r="H18" s="9">
        <v>6</v>
      </c>
      <c r="I18" s="9">
        <v>8</v>
      </c>
      <c r="J18" s="9">
        <v>0</v>
      </c>
      <c r="K18" s="9">
        <v>8</v>
      </c>
      <c r="L18" s="12">
        <v>350</v>
      </c>
      <c r="M18" s="12">
        <f t="shared" si="0"/>
        <v>2800</v>
      </c>
      <c r="N18" s="9">
        <v>4</v>
      </c>
      <c r="O18" s="50">
        <f t="shared" si="1"/>
        <v>1400</v>
      </c>
      <c r="P18" s="9">
        <v>1</v>
      </c>
      <c r="Q18" s="50">
        <f t="shared" si="2"/>
        <v>350</v>
      </c>
      <c r="R18" s="9">
        <v>3</v>
      </c>
      <c r="S18" s="50">
        <f t="shared" si="3"/>
        <v>1050</v>
      </c>
      <c r="T18" s="47">
        <v>0</v>
      </c>
      <c r="U18" s="12">
        <f t="shared" si="4"/>
        <v>0</v>
      </c>
      <c r="V18" s="9"/>
      <c r="W18" s="10"/>
      <c r="X18" s="59">
        <f t="shared" si="5"/>
        <v>0</v>
      </c>
      <c r="Y18" s="60">
        <f t="shared" si="6"/>
        <v>0</v>
      </c>
    </row>
    <row r="19" spans="1:25" x14ac:dyDescent="0.45">
      <c r="A19" s="9">
        <v>14</v>
      </c>
      <c r="B19" s="11" t="s">
        <v>62</v>
      </c>
      <c r="C19" s="10" t="s">
        <v>63</v>
      </c>
      <c r="D19" s="10"/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12">
        <v>750</v>
      </c>
      <c r="M19" s="12">
        <f t="shared" si="0"/>
        <v>0</v>
      </c>
      <c r="N19" s="9">
        <v>0</v>
      </c>
      <c r="O19" s="50">
        <f t="shared" si="1"/>
        <v>0</v>
      </c>
      <c r="P19" s="9">
        <v>0</v>
      </c>
      <c r="Q19" s="50">
        <f t="shared" si="2"/>
        <v>0</v>
      </c>
      <c r="R19" s="9">
        <v>0</v>
      </c>
      <c r="S19" s="50">
        <f t="shared" si="3"/>
        <v>0</v>
      </c>
      <c r="T19" s="47">
        <v>0</v>
      </c>
      <c r="U19" s="12">
        <f t="shared" si="4"/>
        <v>0</v>
      </c>
      <c r="V19" s="9"/>
      <c r="W19" s="10"/>
      <c r="X19" s="59">
        <f t="shared" si="5"/>
        <v>0</v>
      </c>
      <c r="Y19" s="60">
        <f t="shared" si="6"/>
        <v>0</v>
      </c>
    </row>
    <row r="20" spans="1:25" x14ac:dyDescent="0.45">
      <c r="A20" s="9">
        <v>15</v>
      </c>
      <c r="B20" s="11" t="s">
        <v>64</v>
      </c>
      <c r="C20" s="9" t="s">
        <v>65</v>
      </c>
      <c r="D20" s="10"/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12">
        <v>120</v>
      </c>
      <c r="M20" s="12">
        <f t="shared" si="0"/>
        <v>0</v>
      </c>
      <c r="N20" s="9">
        <v>0</v>
      </c>
      <c r="O20" s="50">
        <f t="shared" si="1"/>
        <v>0</v>
      </c>
      <c r="P20" s="9">
        <v>0</v>
      </c>
      <c r="Q20" s="50">
        <f t="shared" si="2"/>
        <v>0</v>
      </c>
      <c r="R20" s="9">
        <v>0</v>
      </c>
      <c r="S20" s="50">
        <f t="shared" si="3"/>
        <v>0</v>
      </c>
      <c r="T20" s="47">
        <v>0</v>
      </c>
      <c r="U20" s="12">
        <f t="shared" si="4"/>
        <v>0</v>
      </c>
      <c r="V20" s="9"/>
      <c r="W20" s="10"/>
      <c r="X20" s="59">
        <f t="shared" si="5"/>
        <v>0</v>
      </c>
      <c r="Y20" s="60">
        <f t="shared" si="6"/>
        <v>0</v>
      </c>
    </row>
    <row r="21" spans="1:25" x14ac:dyDescent="0.45">
      <c r="A21" s="9">
        <v>16</v>
      </c>
      <c r="B21" s="11" t="s">
        <v>66</v>
      </c>
      <c r="C21" s="9">
        <v>1000</v>
      </c>
      <c r="D21" s="10"/>
      <c r="E21" s="9">
        <v>7</v>
      </c>
      <c r="F21" s="9">
        <v>7</v>
      </c>
      <c r="G21" s="9">
        <v>8</v>
      </c>
      <c r="H21" s="9">
        <v>8</v>
      </c>
      <c r="I21" s="9">
        <v>8</v>
      </c>
      <c r="J21" s="9">
        <v>2</v>
      </c>
      <c r="K21" s="9">
        <v>6</v>
      </c>
      <c r="L21" s="12">
        <v>1900</v>
      </c>
      <c r="M21" s="12">
        <f t="shared" si="0"/>
        <v>11400</v>
      </c>
      <c r="N21" s="9">
        <v>3</v>
      </c>
      <c r="O21" s="50">
        <f t="shared" si="1"/>
        <v>5700</v>
      </c>
      <c r="P21" s="9">
        <v>3</v>
      </c>
      <c r="Q21" s="50">
        <f t="shared" si="2"/>
        <v>5700</v>
      </c>
      <c r="R21" s="9">
        <v>0</v>
      </c>
      <c r="S21" s="50">
        <f t="shared" si="3"/>
        <v>0</v>
      </c>
      <c r="T21" s="47">
        <v>0</v>
      </c>
      <c r="U21" s="12">
        <f t="shared" si="4"/>
        <v>0</v>
      </c>
      <c r="V21" s="9"/>
      <c r="W21" s="10"/>
      <c r="X21" s="59">
        <f t="shared" si="5"/>
        <v>0</v>
      </c>
      <c r="Y21" s="60">
        <f t="shared" si="6"/>
        <v>0</v>
      </c>
    </row>
    <row r="22" spans="1:25" x14ac:dyDescent="0.45">
      <c r="A22" s="9">
        <v>17</v>
      </c>
      <c r="B22" s="11" t="s">
        <v>67</v>
      </c>
      <c r="C22" s="9" t="s">
        <v>68</v>
      </c>
      <c r="D22" s="10"/>
      <c r="E22" s="9">
        <v>1</v>
      </c>
      <c r="F22" s="9">
        <v>0</v>
      </c>
      <c r="G22" s="9">
        <v>0</v>
      </c>
      <c r="H22" s="9">
        <f>G22</f>
        <v>0</v>
      </c>
      <c r="I22" s="9">
        <v>0</v>
      </c>
      <c r="J22" s="9">
        <v>0</v>
      </c>
      <c r="K22" s="9">
        <v>0</v>
      </c>
      <c r="L22" s="12">
        <v>600</v>
      </c>
      <c r="M22" s="12">
        <f t="shared" si="0"/>
        <v>0</v>
      </c>
      <c r="N22" s="9">
        <v>0</v>
      </c>
      <c r="O22" s="50">
        <f t="shared" si="1"/>
        <v>0</v>
      </c>
      <c r="P22" s="9">
        <v>0</v>
      </c>
      <c r="Q22" s="50">
        <f t="shared" si="2"/>
        <v>0</v>
      </c>
      <c r="R22" s="9">
        <v>0</v>
      </c>
      <c r="S22" s="50">
        <f t="shared" si="3"/>
        <v>0</v>
      </c>
      <c r="T22" s="47">
        <v>0</v>
      </c>
      <c r="U22" s="12">
        <f t="shared" si="4"/>
        <v>0</v>
      </c>
      <c r="V22" s="9"/>
      <c r="W22" s="10"/>
      <c r="X22" s="59">
        <f t="shared" si="5"/>
        <v>0</v>
      </c>
      <c r="Y22" s="60">
        <f t="shared" si="6"/>
        <v>0</v>
      </c>
    </row>
    <row r="23" spans="1:25" x14ac:dyDescent="0.45">
      <c r="A23" s="9">
        <v>18</v>
      </c>
      <c r="B23" s="11" t="s">
        <v>69</v>
      </c>
      <c r="C23" s="9" t="s">
        <v>70</v>
      </c>
      <c r="D23" s="10"/>
      <c r="E23" s="9">
        <v>0</v>
      </c>
      <c r="F23" s="9">
        <v>1</v>
      </c>
      <c r="G23" s="9">
        <v>0</v>
      </c>
      <c r="H23" s="9">
        <v>1</v>
      </c>
      <c r="I23" s="9">
        <v>0</v>
      </c>
      <c r="J23" s="9">
        <v>0</v>
      </c>
      <c r="K23" s="9">
        <v>0</v>
      </c>
      <c r="L23" s="12">
        <v>5000</v>
      </c>
      <c r="M23" s="12">
        <f t="shared" si="0"/>
        <v>0</v>
      </c>
      <c r="N23" s="9">
        <v>0</v>
      </c>
      <c r="O23" s="50">
        <f t="shared" si="1"/>
        <v>0</v>
      </c>
      <c r="P23" s="9">
        <v>0</v>
      </c>
      <c r="Q23" s="50">
        <f t="shared" si="2"/>
        <v>0</v>
      </c>
      <c r="R23" s="9">
        <v>0</v>
      </c>
      <c r="S23" s="50">
        <f t="shared" si="3"/>
        <v>0</v>
      </c>
      <c r="T23" s="47">
        <v>0</v>
      </c>
      <c r="U23" s="12">
        <f t="shared" si="4"/>
        <v>0</v>
      </c>
      <c r="V23" s="9"/>
      <c r="W23" s="10"/>
      <c r="X23" s="59">
        <f t="shared" si="5"/>
        <v>0</v>
      </c>
      <c r="Y23" s="60">
        <f t="shared" si="6"/>
        <v>0</v>
      </c>
    </row>
    <row r="24" spans="1:25" x14ac:dyDescent="0.45">
      <c r="A24" s="9">
        <v>19</v>
      </c>
      <c r="B24" s="11" t="s">
        <v>71</v>
      </c>
      <c r="C24" s="9" t="s">
        <v>72</v>
      </c>
      <c r="D24" s="10"/>
      <c r="E24" s="9">
        <v>1</v>
      </c>
      <c r="F24" s="9">
        <v>1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12">
        <v>2000</v>
      </c>
      <c r="M24" s="12">
        <f t="shared" si="0"/>
        <v>0</v>
      </c>
      <c r="N24" s="9">
        <v>0</v>
      </c>
      <c r="O24" s="50">
        <f t="shared" si="1"/>
        <v>0</v>
      </c>
      <c r="P24" s="9">
        <v>0</v>
      </c>
      <c r="Q24" s="50">
        <f t="shared" si="2"/>
        <v>0</v>
      </c>
      <c r="R24" s="9">
        <v>0</v>
      </c>
      <c r="S24" s="50">
        <f t="shared" si="3"/>
        <v>0</v>
      </c>
      <c r="T24" s="47">
        <v>0</v>
      </c>
      <c r="U24" s="12">
        <f t="shared" si="4"/>
        <v>0</v>
      </c>
      <c r="V24" s="9"/>
      <c r="W24" s="10"/>
      <c r="X24" s="59">
        <f t="shared" si="5"/>
        <v>0</v>
      </c>
      <c r="Y24" s="60">
        <f t="shared" si="6"/>
        <v>0</v>
      </c>
    </row>
    <row r="25" spans="1:25" x14ac:dyDescent="0.45">
      <c r="A25" s="9">
        <v>20</v>
      </c>
      <c r="B25" s="11" t="s">
        <v>168</v>
      </c>
      <c r="C25" s="9" t="s">
        <v>148</v>
      </c>
      <c r="D25" s="10"/>
      <c r="E25" s="9">
        <v>0</v>
      </c>
      <c r="F25" s="9">
        <v>5</v>
      </c>
      <c r="G25" s="9">
        <v>6</v>
      </c>
      <c r="H25" s="9">
        <v>5</v>
      </c>
      <c r="I25" s="9">
        <v>6</v>
      </c>
      <c r="J25" s="9">
        <v>0</v>
      </c>
      <c r="K25" s="9">
        <v>6</v>
      </c>
      <c r="L25" s="12">
        <v>3745</v>
      </c>
      <c r="M25" s="12">
        <f t="shared" si="0"/>
        <v>22470</v>
      </c>
      <c r="N25" s="9">
        <v>2</v>
      </c>
      <c r="O25" s="50">
        <f t="shared" si="1"/>
        <v>7490</v>
      </c>
      <c r="P25" s="9">
        <v>2</v>
      </c>
      <c r="Q25" s="50">
        <f t="shared" si="2"/>
        <v>7490</v>
      </c>
      <c r="R25" s="9">
        <v>2</v>
      </c>
      <c r="S25" s="50">
        <f t="shared" si="3"/>
        <v>7490</v>
      </c>
      <c r="T25" s="47">
        <v>0</v>
      </c>
      <c r="U25" s="12">
        <f t="shared" si="4"/>
        <v>0</v>
      </c>
      <c r="V25" s="9"/>
      <c r="W25" s="10"/>
      <c r="X25" s="59">
        <f t="shared" si="5"/>
        <v>0</v>
      </c>
      <c r="Y25" s="60">
        <f t="shared" si="6"/>
        <v>0</v>
      </c>
    </row>
    <row r="26" spans="1:25" x14ac:dyDescent="0.45">
      <c r="A26" s="9">
        <v>21</v>
      </c>
      <c r="B26" s="11" t="s">
        <v>73</v>
      </c>
      <c r="C26" s="9" t="s">
        <v>23</v>
      </c>
      <c r="D26" s="10"/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0</v>
      </c>
      <c r="K26" s="9">
        <v>1</v>
      </c>
      <c r="L26" s="12">
        <v>3000</v>
      </c>
      <c r="M26" s="12">
        <f t="shared" si="0"/>
        <v>3000</v>
      </c>
      <c r="N26" s="9">
        <v>0</v>
      </c>
      <c r="O26" s="50">
        <f t="shared" si="1"/>
        <v>0</v>
      </c>
      <c r="P26" s="9">
        <v>0</v>
      </c>
      <c r="Q26" s="50">
        <f t="shared" si="2"/>
        <v>0</v>
      </c>
      <c r="R26" s="9">
        <v>1</v>
      </c>
      <c r="S26" s="50">
        <f t="shared" si="3"/>
        <v>3000</v>
      </c>
      <c r="T26" s="47">
        <v>0</v>
      </c>
      <c r="U26" s="12">
        <f t="shared" si="4"/>
        <v>0</v>
      </c>
      <c r="V26" s="9"/>
      <c r="W26" s="10"/>
      <c r="X26" s="59">
        <f t="shared" si="5"/>
        <v>0</v>
      </c>
      <c r="Y26" s="60">
        <f t="shared" si="6"/>
        <v>0</v>
      </c>
    </row>
    <row r="27" spans="1:25" x14ac:dyDescent="0.45">
      <c r="A27" s="9">
        <v>22</v>
      </c>
      <c r="B27" s="11" t="s">
        <v>74</v>
      </c>
      <c r="C27" s="9" t="s">
        <v>68</v>
      </c>
      <c r="D27" s="10"/>
      <c r="E27" s="9">
        <v>3</v>
      </c>
      <c r="F27" s="9">
        <v>1</v>
      </c>
      <c r="G27" s="9">
        <v>1</v>
      </c>
      <c r="H27" s="9">
        <v>1</v>
      </c>
      <c r="I27" s="9">
        <v>1</v>
      </c>
      <c r="J27" s="9">
        <v>0</v>
      </c>
      <c r="K27" s="9">
        <v>1</v>
      </c>
      <c r="L27" s="12">
        <v>800</v>
      </c>
      <c r="M27" s="12">
        <f t="shared" si="0"/>
        <v>800</v>
      </c>
      <c r="N27" s="9">
        <v>0</v>
      </c>
      <c r="O27" s="50">
        <f t="shared" si="1"/>
        <v>0</v>
      </c>
      <c r="P27" s="9">
        <v>0</v>
      </c>
      <c r="Q27" s="50">
        <f t="shared" si="2"/>
        <v>0</v>
      </c>
      <c r="R27" s="9">
        <v>1</v>
      </c>
      <c r="S27" s="50">
        <f t="shared" si="3"/>
        <v>800</v>
      </c>
      <c r="T27" s="47">
        <v>0</v>
      </c>
      <c r="U27" s="12">
        <f t="shared" si="4"/>
        <v>0</v>
      </c>
      <c r="V27" s="9"/>
      <c r="W27" s="10"/>
      <c r="X27" s="59">
        <f t="shared" si="5"/>
        <v>0</v>
      </c>
      <c r="Y27" s="60">
        <f t="shared" si="6"/>
        <v>0</v>
      </c>
    </row>
    <row r="28" spans="1:25" x14ac:dyDescent="0.45">
      <c r="A28" s="9">
        <v>23</v>
      </c>
      <c r="B28" s="11" t="s">
        <v>169</v>
      </c>
      <c r="C28" s="9" t="s">
        <v>75</v>
      </c>
      <c r="D28" s="10"/>
      <c r="E28" s="9">
        <v>8</v>
      </c>
      <c r="F28" s="9">
        <v>8</v>
      </c>
      <c r="G28" s="9">
        <v>8</v>
      </c>
      <c r="H28" s="9">
        <v>8</v>
      </c>
      <c r="I28" s="9">
        <v>8</v>
      </c>
      <c r="J28" s="9">
        <v>0</v>
      </c>
      <c r="K28" s="9">
        <v>8</v>
      </c>
      <c r="L28" s="12">
        <v>7900</v>
      </c>
      <c r="M28" s="12">
        <f t="shared" si="0"/>
        <v>63200</v>
      </c>
      <c r="N28" s="9">
        <v>2</v>
      </c>
      <c r="O28" s="50">
        <f t="shared" si="1"/>
        <v>15800</v>
      </c>
      <c r="P28" s="9">
        <v>2</v>
      </c>
      <c r="Q28" s="50">
        <f t="shared" si="2"/>
        <v>15800</v>
      </c>
      <c r="R28" s="9">
        <v>2</v>
      </c>
      <c r="S28" s="50">
        <f t="shared" si="3"/>
        <v>15800</v>
      </c>
      <c r="T28" s="47">
        <v>2</v>
      </c>
      <c r="U28" s="12">
        <f t="shared" si="4"/>
        <v>15800</v>
      </c>
      <c r="V28" s="9"/>
      <c r="W28" s="10"/>
      <c r="X28" s="59">
        <f t="shared" si="5"/>
        <v>0</v>
      </c>
      <c r="Y28" s="60">
        <f t="shared" si="6"/>
        <v>0</v>
      </c>
    </row>
    <row r="29" spans="1:25" x14ac:dyDescent="0.45">
      <c r="A29" s="9">
        <v>24</v>
      </c>
      <c r="B29" s="11" t="s">
        <v>76</v>
      </c>
      <c r="C29" s="9" t="s">
        <v>77</v>
      </c>
      <c r="D29" s="10"/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0</v>
      </c>
      <c r="K29" s="9">
        <v>1</v>
      </c>
      <c r="L29" s="12">
        <v>1800</v>
      </c>
      <c r="M29" s="12">
        <f t="shared" si="0"/>
        <v>1800</v>
      </c>
      <c r="N29" s="9">
        <v>0</v>
      </c>
      <c r="O29" s="50">
        <f t="shared" si="1"/>
        <v>0</v>
      </c>
      <c r="P29" s="9">
        <v>1</v>
      </c>
      <c r="Q29" s="50">
        <f t="shared" si="2"/>
        <v>1800</v>
      </c>
      <c r="R29" s="9">
        <v>0</v>
      </c>
      <c r="S29" s="50">
        <f t="shared" si="3"/>
        <v>0</v>
      </c>
      <c r="T29" s="47">
        <v>0</v>
      </c>
      <c r="U29" s="12">
        <f t="shared" si="4"/>
        <v>0</v>
      </c>
      <c r="V29" s="9"/>
      <c r="W29" s="10"/>
      <c r="X29" s="59">
        <f t="shared" si="5"/>
        <v>0</v>
      </c>
      <c r="Y29" s="60">
        <f t="shared" si="6"/>
        <v>0</v>
      </c>
    </row>
    <row r="30" spans="1:25" x14ac:dyDescent="0.45">
      <c r="A30" s="9">
        <v>25</v>
      </c>
      <c r="B30" s="11" t="s">
        <v>78</v>
      </c>
      <c r="C30" s="9" t="s">
        <v>79</v>
      </c>
      <c r="D30" s="10"/>
      <c r="E30" s="9">
        <v>50</v>
      </c>
      <c r="F30" s="9">
        <v>70</v>
      </c>
      <c r="G30" s="9">
        <v>80</v>
      </c>
      <c r="H30" s="9">
        <v>40</v>
      </c>
      <c r="I30" s="9">
        <v>80</v>
      </c>
      <c r="J30" s="9">
        <v>5</v>
      </c>
      <c r="K30" s="9">
        <v>75</v>
      </c>
      <c r="L30" s="12">
        <v>100</v>
      </c>
      <c r="M30" s="12">
        <f t="shared" si="0"/>
        <v>7500</v>
      </c>
      <c r="N30" s="9">
        <v>30</v>
      </c>
      <c r="O30" s="50">
        <f t="shared" si="1"/>
        <v>3000</v>
      </c>
      <c r="P30" s="9">
        <v>25</v>
      </c>
      <c r="Q30" s="50">
        <f t="shared" si="2"/>
        <v>2500</v>
      </c>
      <c r="R30" s="9">
        <v>20</v>
      </c>
      <c r="S30" s="50">
        <f t="shared" si="3"/>
        <v>2000</v>
      </c>
      <c r="T30" s="47">
        <v>0</v>
      </c>
      <c r="U30" s="12">
        <f t="shared" si="4"/>
        <v>0</v>
      </c>
      <c r="V30" s="9"/>
      <c r="W30" s="10"/>
      <c r="X30" s="59">
        <f t="shared" si="5"/>
        <v>0</v>
      </c>
      <c r="Y30" s="60">
        <f t="shared" si="6"/>
        <v>0</v>
      </c>
    </row>
    <row r="31" spans="1:25" x14ac:dyDescent="0.45">
      <c r="A31" s="9">
        <v>26</v>
      </c>
      <c r="B31" s="11" t="s">
        <v>155</v>
      </c>
      <c r="C31" s="9" t="s">
        <v>79</v>
      </c>
      <c r="D31" s="10"/>
      <c r="E31" s="9">
        <v>60</v>
      </c>
      <c r="F31" s="9">
        <v>60</v>
      </c>
      <c r="G31" s="9">
        <v>60</v>
      </c>
      <c r="H31" s="9">
        <v>45</v>
      </c>
      <c r="I31" s="9">
        <v>60</v>
      </c>
      <c r="J31" s="9">
        <v>5</v>
      </c>
      <c r="K31" s="9">
        <v>60</v>
      </c>
      <c r="L31" s="12">
        <v>700</v>
      </c>
      <c r="M31" s="12">
        <f t="shared" si="0"/>
        <v>42000</v>
      </c>
      <c r="N31" s="9">
        <v>20</v>
      </c>
      <c r="O31" s="50">
        <f t="shared" si="1"/>
        <v>14000</v>
      </c>
      <c r="P31" s="9">
        <v>15</v>
      </c>
      <c r="Q31" s="50">
        <f t="shared" si="2"/>
        <v>10500</v>
      </c>
      <c r="R31" s="9">
        <v>15</v>
      </c>
      <c r="S31" s="50">
        <f t="shared" si="3"/>
        <v>10500</v>
      </c>
      <c r="T31" s="47">
        <v>10</v>
      </c>
      <c r="U31" s="12">
        <f t="shared" si="4"/>
        <v>7000</v>
      </c>
      <c r="V31" s="9"/>
      <c r="W31" s="10"/>
      <c r="X31" s="59">
        <f t="shared" si="5"/>
        <v>0</v>
      </c>
      <c r="Y31" s="60">
        <f t="shared" si="6"/>
        <v>0</v>
      </c>
    </row>
    <row r="32" spans="1:25" x14ac:dyDescent="0.45">
      <c r="A32" s="9">
        <v>27</v>
      </c>
      <c r="B32" s="11" t="s">
        <v>80</v>
      </c>
      <c r="C32" s="9" t="s">
        <v>52</v>
      </c>
      <c r="D32" s="10"/>
      <c r="E32" s="9">
        <v>0</v>
      </c>
      <c r="F32" s="9">
        <v>1</v>
      </c>
      <c r="G32" s="9">
        <v>1</v>
      </c>
      <c r="H32" s="9">
        <v>1</v>
      </c>
      <c r="I32" s="9">
        <v>1</v>
      </c>
      <c r="J32" s="9">
        <v>0</v>
      </c>
      <c r="K32" s="9">
        <v>1</v>
      </c>
      <c r="L32" s="12">
        <v>3000</v>
      </c>
      <c r="M32" s="12">
        <f t="shared" si="0"/>
        <v>3000</v>
      </c>
      <c r="N32" s="9">
        <v>0</v>
      </c>
      <c r="O32" s="50">
        <f t="shared" si="1"/>
        <v>0</v>
      </c>
      <c r="P32" s="9">
        <v>1</v>
      </c>
      <c r="Q32" s="50">
        <f t="shared" si="2"/>
        <v>3000</v>
      </c>
      <c r="R32" s="9">
        <v>0</v>
      </c>
      <c r="S32" s="50">
        <f t="shared" si="3"/>
        <v>0</v>
      </c>
      <c r="T32" s="47">
        <v>0</v>
      </c>
      <c r="U32" s="12">
        <f t="shared" si="4"/>
        <v>0</v>
      </c>
      <c r="V32" s="9"/>
      <c r="W32" s="10"/>
      <c r="X32" s="59">
        <f t="shared" si="5"/>
        <v>0</v>
      </c>
      <c r="Y32" s="60">
        <f t="shared" si="6"/>
        <v>0</v>
      </c>
    </row>
    <row r="33" spans="1:25" x14ac:dyDescent="0.45">
      <c r="A33" s="9">
        <v>28</v>
      </c>
      <c r="B33" s="11" t="s">
        <v>81</v>
      </c>
      <c r="C33" s="9" t="s">
        <v>52</v>
      </c>
      <c r="D33" s="10"/>
      <c r="E33" s="9">
        <v>0</v>
      </c>
      <c r="F33" s="9">
        <v>1</v>
      </c>
      <c r="G33" s="9">
        <v>1</v>
      </c>
      <c r="H33" s="9">
        <v>1</v>
      </c>
      <c r="I33" s="9">
        <v>1</v>
      </c>
      <c r="J33" s="9">
        <v>0</v>
      </c>
      <c r="K33" s="9">
        <v>1</v>
      </c>
      <c r="L33" s="12">
        <v>3000</v>
      </c>
      <c r="M33" s="12">
        <f t="shared" si="0"/>
        <v>3000</v>
      </c>
      <c r="N33" s="9">
        <v>0</v>
      </c>
      <c r="O33" s="50">
        <f t="shared" si="1"/>
        <v>0</v>
      </c>
      <c r="P33" s="9">
        <v>1</v>
      </c>
      <c r="Q33" s="50">
        <f t="shared" si="2"/>
        <v>3000</v>
      </c>
      <c r="R33" s="9">
        <v>0</v>
      </c>
      <c r="S33" s="50">
        <f t="shared" si="3"/>
        <v>0</v>
      </c>
      <c r="T33" s="47">
        <v>0</v>
      </c>
      <c r="U33" s="12">
        <f t="shared" si="4"/>
        <v>0</v>
      </c>
      <c r="V33" s="9"/>
      <c r="W33" s="10"/>
      <c r="X33" s="59">
        <f t="shared" si="5"/>
        <v>0</v>
      </c>
      <c r="Y33" s="60">
        <f t="shared" si="6"/>
        <v>0</v>
      </c>
    </row>
    <row r="34" spans="1:25" x14ac:dyDescent="0.45">
      <c r="A34" s="9">
        <v>29</v>
      </c>
      <c r="B34" s="11" t="s">
        <v>151</v>
      </c>
      <c r="C34" s="9" t="s">
        <v>52</v>
      </c>
      <c r="D34" s="10"/>
      <c r="E34" s="9">
        <v>0</v>
      </c>
      <c r="F34" s="9">
        <v>1</v>
      </c>
      <c r="G34" s="9">
        <v>2</v>
      </c>
      <c r="H34" s="9">
        <v>1</v>
      </c>
      <c r="I34" s="9">
        <v>2</v>
      </c>
      <c r="J34" s="9">
        <v>0</v>
      </c>
      <c r="K34" s="9">
        <v>2</v>
      </c>
      <c r="L34" s="12">
        <v>4500</v>
      </c>
      <c r="M34" s="12">
        <f t="shared" si="0"/>
        <v>9000</v>
      </c>
      <c r="N34" s="9">
        <v>0</v>
      </c>
      <c r="O34" s="50">
        <f t="shared" si="1"/>
        <v>0</v>
      </c>
      <c r="P34" s="9">
        <v>1</v>
      </c>
      <c r="Q34" s="50">
        <f t="shared" si="2"/>
        <v>4500</v>
      </c>
      <c r="R34" s="9">
        <v>1</v>
      </c>
      <c r="S34" s="50">
        <f t="shared" si="3"/>
        <v>4500</v>
      </c>
      <c r="T34" s="47">
        <v>0</v>
      </c>
      <c r="U34" s="12">
        <f t="shared" si="4"/>
        <v>0</v>
      </c>
      <c r="V34" s="9"/>
      <c r="W34" s="10"/>
      <c r="X34" s="59">
        <f t="shared" si="5"/>
        <v>0</v>
      </c>
      <c r="Y34" s="60">
        <f t="shared" si="6"/>
        <v>0</v>
      </c>
    </row>
    <row r="35" spans="1:25" x14ac:dyDescent="0.45">
      <c r="A35" s="9">
        <v>30</v>
      </c>
      <c r="B35" s="10" t="s">
        <v>156</v>
      </c>
      <c r="C35" s="9" t="s">
        <v>52</v>
      </c>
      <c r="D35" s="9"/>
      <c r="E35" s="9">
        <v>4</v>
      </c>
      <c r="F35" s="9">
        <v>4</v>
      </c>
      <c r="G35" s="9">
        <v>4</v>
      </c>
      <c r="H35" s="9">
        <v>5</v>
      </c>
      <c r="I35" s="9">
        <v>4</v>
      </c>
      <c r="J35" s="9">
        <v>0</v>
      </c>
      <c r="K35" s="9">
        <v>4</v>
      </c>
      <c r="L35" s="14">
        <v>700</v>
      </c>
      <c r="M35" s="12">
        <f t="shared" si="0"/>
        <v>2800</v>
      </c>
      <c r="N35" s="9">
        <v>0</v>
      </c>
      <c r="O35" s="50"/>
      <c r="P35" s="9">
        <v>2</v>
      </c>
      <c r="Q35" s="50">
        <f t="shared" si="2"/>
        <v>1400</v>
      </c>
      <c r="R35" s="9">
        <v>0</v>
      </c>
      <c r="S35" s="50">
        <f t="shared" si="3"/>
        <v>0</v>
      </c>
      <c r="T35" s="47">
        <v>2</v>
      </c>
      <c r="U35" s="12">
        <f t="shared" si="4"/>
        <v>1400</v>
      </c>
      <c r="V35" s="9"/>
      <c r="W35" s="10"/>
      <c r="X35" s="59">
        <f t="shared" si="5"/>
        <v>0</v>
      </c>
      <c r="Y35" s="60">
        <f t="shared" si="6"/>
        <v>0</v>
      </c>
    </row>
    <row r="36" spans="1:25" x14ac:dyDescent="0.45">
      <c r="A36" s="9">
        <v>31</v>
      </c>
      <c r="B36" s="10" t="s">
        <v>150</v>
      </c>
      <c r="C36" s="9" t="s">
        <v>29</v>
      </c>
      <c r="D36" s="9"/>
      <c r="E36" s="9">
        <v>2</v>
      </c>
      <c r="F36" s="9">
        <v>2</v>
      </c>
      <c r="G36" s="9">
        <v>2</v>
      </c>
      <c r="H36" s="9">
        <v>2</v>
      </c>
      <c r="I36" s="9">
        <v>2</v>
      </c>
      <c r="J36" s="9">
        <v>0</v>
      </c>
      <c r="K36" s="9">
        <v>2</v>
      </c>
      <c r="L36" s="15">
        <v>3250</v>
      </c>
      <c r="M36" s="12">
        <f t="shared" si="0"/>
        <v>6500</v>
      </c>
      <c r="N36" s="9">
        <v>0</v>
      </c>
      <c r="O36" s="50">
        <f t="shared" si="1"/>
        <v>0</v>
      </c>
      <c r="P36" s="9">
        <v>1</v>
      </c>
      <c r="Q36" s="50">
        <f t="shared" si="2"/>
        <v>3250</v>
      </c>
      <c r="R36" s="9">
        <v>0</v>
      </c>
      <c r="S36" s="50">
        <f t="shared" si="3"/>
        <v>0</v>
      </c>
      <c r="T36" s="47">
        <v>1</v>
      </c>
      <c r="U36" s="12">
        <f t="shared" si="4"/>
        <v>3250</v>
      </c>
      <c r="V36" s="9"/>
      <c r="W36" s="10"/>
      <c r="X36" s="59">
        <f t="shared" si="5"/>
        <v>0</v>
      </c>
      <c r="Y36" s="60">
        <f t="shared" si="6"/>
        <v>0</v>
      </c>
    </row>
    <row r="37" spans="1:25" x14ac:dyDescent="0.45">
      <c r="A37" s="9">
        <v>32</v>
      </c>
      <c r="B37" s="11" t="s">
        <v>82</v>
      </c>
      <c r="C37" s="9" t="s">
        <v>60</v>
      </c>
      <c r="D37" s="10"/>
      <c r="E37" s="9">
        <v>13</v>
      </c>
      <c r="F37" s="9">
        <v>13</v>
      </c>
      <c r="G37" s="9">
        <v>15</v>
      </c>
      <c r="H37" s="9">
        <v>13</v>
      </c>
      <c r="I37" s="9">
        <v>15</v>
      </c>
      <c r="J37" s="9">
        <v>3</v>
      </c>
      <c r="K37" s="9">
        <v>12</v>
      </c>
      <c r="L37" s="16">
        <v>1900</v>
      </c>
      <c r="M37" s="12">
        <f t="shared" si="0"/>
        <v>22800</v>
      </c>
      <c r="N37" s="9">
        <v>3</v>
      </c>
      <c r="O37" s="50">
        <f t="shared" si="1"/>
        <v>5700</v>
      </c>
      <c r="P37" s="9">
        <v>3</v>
      </c>
      <c r="Q37" s="50">
        <f t="shared" si="2"/>
        <v>5700</v>
      </c>
      <c r="R37" s="9">
        <v>3</v>
      </c>
      <c r="S37" s="50">
        <f t="shared" si="3"/>
        <v>5700</v>
      </c>
      <c r="T37" s="47">
        <v>3</v>
      </c>
      <c r="U37" s="12">
        <f t="shared" si="4"/>
        <v>5700</v>
      </c>
      <c r="V37" s="9"/>
      <c r="W37" s="10"/>
      <c r="X37" s="59">
        <f t="shared" si="5"/>
        <v>0</v>
      </c>
      <c r="Y37" s="60">
        <f t="shared" si="6"/>
        <v>0</v>
      </c>
    </row>
    <row r="38" spans="1:25" x14ac:dyDescent="0.45">
      <c r="A38" s="9">
        <v>33</v>
      </c>
      <c r="B38" s="10" t="s">
        <v>83</v>
      </c>
      <c r="C38" s="9" t="s">
        <v>84</v>
      </c>
      <c r="D38" s="10"/>
      <c r="E38" s="9">
        <v>2</v>
      </c>
      <c r="F38" s="9">
        <v>2</v>
      </c>
      <c r="G38" s="9">
        <v>1</v>
      </c>
      <c r="H38" s="9">
        <v>2</v>
      </c>
      <c r="I38" s="9">
        <v>1</v>
      </c>
      <c r="J38" s="8">
        <v>0</v>
      </c>
      <c r="K38" s="9">
        <v>1</v>
      </c>
      <c r="L38" s="16">
        <v>1500</v>
      </c>
      <c r="M38" s="12">
        <f t="shared" si="0"/>
        <v>1500</v>
      </c>
      <c r="N38" s="9">
        <v>0</v>
      </c>
      <c r="O38" s="50">
        <f t="shared" si="1"/>
        <v>0</v>
      </c>
      <c r="P38" s="9">
        <v>1</v>
      </c>
      <c r="Q38" s="50">
        <f t="shared" si="2"/>
        <v>1500</v>
      </c>
      <c r="R38" s="9">
        <v>0</v>
      </c>
      <c r="S38" s="50">
        <f t="shared" si="3"/>
        <v>0</v>
      </c>
      <c r="T38" s="47">
        <v>0</v>
      </c>
      <c r="U38" s="12">
        <f t="shared" si="4"/>
        <v>0</v>
      </c>
      <c r="V38" s="9"/>
      <c r="W38" s="10"/>
      <c r="X38" s="59">
        <f t="shared" si="5"/>
        <v>0</v>
      </c>
      <c r="Y38" s="60">
        <f t="shared" si="6"/>
        <v>0</v>
      </c>
    </row>
    <row r="39" spans="1:25" x14ac:dyDescent="0.45">
      <c r="A39" s="9">
        <v>34</v>
      </c>
      <c r="B39" s="11" t="s">
        <v>85</v>
      </c>
      <c r="C39" s="9" t="s">
        <v>70</v>
      </c>
      <c r="D39" s="10"/>
      <c r="E39" s="9">
        <v>12</v>
      </c>
      <c r="F39" s="9">
        <v>12</v>
      </c>
      <c r="G39" s="9">
        <v>12</v>
      </c>
      <c r="H39" s="9">
        <v>12</v>
      </c>
      <c r="I39" s="9">
        <v>12</v>
      </c>
      <c r="J39" s="9">
        <v>0</v>
      </c>
      <c r="K39" s="9">
        <v>12</v>
      </c>
      <c r="L39" s="16">
        <v>90</v>
      </c>
      <c r="M39" s="12">
        <f t="shared" si="0"/>
        <v>1080</v>
      </c>
      <c r="N39" s="9">
        <v>0</v>
      </c>
      <c r="O39" s="50">
        <f t="shared" si="1"/>
        <v>0</v>
      </c>
      <c r="P39" s="9">
        <v>12</v>
      </c>
      <c r="Q39" s="50">
        <f t="shared" si="2"/>
        <v>1080</v>
      </c>
      <c r="R39" s="9">
        <v>0</v>
      </c>
      <c r="S39" s="50">
        <f t="shared" si="3"/>
        <v>0</v>
      </c>
      <c r="T39" s="47">
        <v>0</v>
      </c>
      <c r="U39" s="12">
        <f t="shared" si="4"/>
        <v>0</v>
      </c>
      <c r="V39" s="9"/>
      <c r="W39" s="10"/>
      <c r="X39" s="59">
        <f t="shared" si="5"/>
        <v>0</v>
      </c>
      <c r="Y39" s="60">
        <f t="shared" si="6"/>
        <v>0</v>
      </c>
    </row>
    <row r="40" spans="1:25" x14ac:dyDescent="0.45">
      <c r="A40" s="9">
        <v>35</v>
      </c>
      <c r="B40" s="11" t="s">
        <v>86</v>
      </c>
      <c r="C40" s="9" t="s">
        <v>87</v>
      </c>
      <c r="D40" s="10"/>
      <c r="E40" s="9">
        <v>5</v>
      </c>
      <c r="F40" s="9">
        <v>5</v>
      </c>
      <c r="G40" s="9">
        <v>5</v>
      </c>
      <c r="H40" s="9">
        <v>3</v>
      </c>
      <c r="I40" s="9">
        <v>5</v>
      </c>
      <c r="J40" s="9">
        <v>0</v>
      </c>
      <c r="K40" s="9">
        <v>5</v>
      </c>
      <c r="L40" s="16">
        <v>600</v>
      </c>
      <c r="M40" s="12">
        <f t="shared" si="0"/>
        <v>3000</v>
      </c>
      <c r="N40" s="9">
        <v>1</v>
      </c>
      <c r="O40" s="50">
        <f t="shared" si="1"/>
        <v>600</v>
      </c>
      <c r="P40" s="9">
        <v>2</v>
      </c>
      <c r="Q40" s="50">
        <f t="shared" si="2"/>
        <v>1200</v>
      </c>
      <c r="R40" s="9">
        <v>1</v>
      </c>
      <c r="S40" s="50">
        <f t="shared" si="3"/>
        <v>600</v>
      </c>
      <c r="T40" s="47">
        <v>1</v>
      </c>
      <c r="U40" s="12">
        <f t="shared" si="4"/>
        <v>600</v>
      </c>
      <c r="V40" s="9"/>
      <c r="W40" s="10"/>
      <c r="X40" s="59">
        <f t="shared" si="5"/>
        <v>0</v>
      </c>
      <c r="Y40" s="60">
        <f t="shared" si="6"/>
        <v>0</v>
      </c>
    </row>
    <row r="41" spans="1:25" x14ac:dyDescent="0.45">
      <c r="A41" s="9">
        <v>36</v>
      </c>
      <c r="B41" s="11" t="s">
        <v>89</v>
      </c>
      <c r="C41" s="9" t="s">
        <v>88</v>
      </c>
      <c r="D41" s="10"/>
      <c r="E41" s="9">
        <v>3</v>
      </c>
      <c r="F41" s="9">
        <v>3</v>
      </c>
      <c r="G41" s="9">
        <v>3</v>
      </c>
      <c r="H41" s="9">
        <v>3</v>
      </c>
      <c r="I41" s="9">
        <v>3</v>
      </c>
      <c r="J41" s="9">
        <v>0</v>
      </c>
      <c r="K41" s="9">
        <v>3</v>
      </c>
      <c r="L41" s="16">
        <v>1600</v>
      </c>
      <c r="M41" s="12">
        <f t="shared" si="0"/>
        <v>4800</v>
      </c>
      <c r="N41" s="9">
        <v>1</v>
      </c>
      <c r="O41" s="50">
        <f t="shared" si="1"/>
        <v>1600</v>
      </c>
      <c r="P41" s="9">
        <v>0</v>
      </c>
      <c r="Q41" s="50">
        <f t="shared" si="2"/>
        <v>0</v>
      </c>
      <c r="R41" s="9">
        <v>1</v>
      </c>
      <c r="S41" s="50">
        <f t="shared" si="3"/>
        <v>1600</v>
      </c>
      <c r="T41" s="47">
        <v>1</v>
      </c>
      <c r="U41" s="12">
        <f t="shared" si="4"/>
        <v>1600</v>
      </c>
      <c r="V41" s="9"/>
      <c r="W41" s="10"/>
      <c r="X41" s="59">
        <f t="shared" si="5"/>
        <v>0</v>
      </c>
      <c r="Y41" s="60">
        <f t="shared" si="6"/>
        <v>0</v>
      </c>
    </row>
    <row r="42" spans="1:25" x14ac:dyDescent="0.45">
      <c r="A42" s="9">
        <v>37</v>
      </c>
      <c r="B42" s="11" t="s">
        <v>90</v>
      </c>
      <c r="C42" s="9" t="s">
        <v>91</v>
      </c>
      <c r="D42" s="10"/>
      <c r="E42" s="9">
        <v>2</v>
      </c>
      <c r="F42" s="9">
        <v>1</v>
      </c>
      <c r="G42" s="9">
        <v>1</v>
      </c>
      <c r="H42" s="9">
        <v>2</v>
      </c>
      <c r="I42" s="9">
        <v>1</v>
      </c>
      <c r="J42" s="9">
        <v>0</v>
      </c>
      <c r="K42" s="9">
        <v>1</v>
      </c>
      <c r="L42" s="16">
        <v>1100</v>
      </c>
      <c r="M42" s="12">
        <f t="shared" si="0"/>
        <v>1100</v>
      </c>
      <c r="N42" s="9">
        <v>0</v>
      </c>
      <c r="O42" s="50">
        <f t="shared" si="1"/>
        <v>0</v>
      </c>
      <c r="P42" s="9">
        <v>1</v>
      </c>
      <c r="Q42" s="50">
        <f t="shared" si="2"/>
        <v>1100</v>
      </c>
      <c r="R42" s="9">
        <v>0</v>
      </c>
      <c r="S42" s="50">
        <f t="shared" si="3"/>
        <v>0</v>
      </c>
      <c r="T42" s="47">
        <v>0</v>
      </c>
      <c r="U42" s="12">
        <f t="shared" si="4"/>
        <v>0</v>
      </c>
      <c r="V42" s="9"/>
      <c r="W42" s="10"/>
      <c r="X42" s="59">
        <f t="shared" si="5"/>
        <v>0</v>
      </c>
      <c r="Y42" s="60">
        <f t="shared" si="6"/>
        <v>0</v>
      </c>
    </row>
    <row r="43" spans="1:25" x14ac:dyDescent="0.45">
      <c r="A43" s="9">
        <v>38</v>
      </c>
      <c r="B43" s="11" t="s">
        <v>92</v>
      </c>
      <c r="C43" s="9" t="s">
        <v>70</v>
      </c>
      <c r="D43" s="10"/>
      <c r="E43" s="9">
        <v>0</v>
      </c>
      <c r="F43" s="9">
        <v>0</v>
      </c>
      <c r="G43" s="9">
        <v>3</v>
      </c>
      <c r="H43" s="9">
        <v>2</v>
      </c>
      <c r="I43" s="9">
        <v>3</v>
      </c>
      <c r="J43" s="9">
        <v>0</v>
      </c>
      <c r="K43" s="9">
        <v>3</v>
      </c>
      <c r="L43" s="16">
        <v>1250</v>
      </c>
      <c r="M43" s="12">
        <f t="shared" si="0"/>
        <v>3750</v>
      </c>
      <c r="N43" s="9">
        <v>0</v>
      </c>
      <c r="O43" s="50">
        <f t="shared" si="1"/>
        <v>0</v>
      </c>
      <c r="P43" s="9">
        <v>3</v>
      </c>
      <c r="Q43" s="50">
        <f t="shared" si="2"/>
        <v>3750</v>
      </c>
      <c r="R43" s="9">
        <v>0</v>
      </c>
      <c r="S43" s="50">
        <f t="shared" si="3"/>
        <v>0</v>
      </c>
      <c r="T43" s="47">
        <v>0</v>
      </c>
      <c r="U43" s="12">
        <f t="shared" si="4"/>
        <v>0</v>
      </c>
      <c r="V43" s="9"/>
      <c r="W43" s="10"/>
      <c r="X43" s="59">
        <f t="shared" si="5"/>
        <v>0</v>
      </c>
      <c r="Y43" s="60">
        <f t="shared" si="6"/>
        <v>0</v>
      </c>
    </row>
    <row r="44" spans="1:25" x14ac:dyDescent="0.45">
      <c r="A44" s="9">
        <v>39</v>
      </c>
      <c r="B44" s="11" t="s">
        <v>93</v>
      </c>
      <c r="C44" s="9" t="s">
        <v>70</v>
      </c>
      <c r="D44" s="10"/>
      <c r="E44" s="9">
        <v>0</v>
      </c>
      <c r="F44" s="9">
        <v>4</v>
      </c>
      <c r="G44" s="9">
        <v>4</v>
      </c>
      <c r="H44" s="9">
        <f>G44</f>
        <v>4</v>
      </c>
      <c r="I44" s="9">
        <v>4</v>
      </c>
      <c r="J44" s="9">
        <v>0</v>
      </c>
      <c r="K44" s="9">
        <v>0</v>
      </c>
      <c r="L44" s="16">
        <v>300</v>
      </c>
      <c r="M44" s="12">
        <f t="shared" si="0"/>
        <v>0</v>
      </c>
      <c r="N44" s="9">
        <v>0</v>
      </c>
      <c r="O44" s="50">
        <f t="shared" si="1"/>
        <v>0</v>
      </c>
      <c r="P44" s="9">
        <v>0</v>
      </c>
      <c r="Q44" s="50">
        <f t="shared" si="2"/>
        <v>0</v>
      </c>
      <c r="R44" s="9">
        <v>0</v>
      </c>
      <c r="S44" s="50">
        <f t="shared" si="3"/>
        <v>0</v>
      </c>
      <c r="T44" s="47">
        <v>0</v>
      </c>
      <c r="U44" s="12">
        <f t="shared" si="4"/>
        <v>0</v>
      </c>
      <c r="V44" s="9"/>
      <c r="W44" s="10"/>
      <c r="X44" s="59">
        <f t="shared" si="5"/>
        <v>0</v>
      </c>
      <c r="Y44" s="60">
        <f t="shared" si="6"/>
        <v>0</v>
      </c>
    </row>
    <row r="45" spans="1:25" x14ac:dyDescent="0.45">
      <c r="A45" s="9">
        <v>40</v>
      </c>
      <c r="B45" s="11" t="s">
        <v>94</v>
      </c>
      <c r="C45" s="9" t="s">
        <v>70</v>
      </c>
      <c r="D45" s="10"/>
      <c r="E45" s="9">
        <v>8000</v>
      </c>
      <c r="F45" s="9">
        <v>8000</v>
      </c>
      <c r="G45" s="9">
        <v>8000</v>
      </c>
      <c r="H45" s="9">
        <v>8000</v>
      </c>
      <c r="I45" s="9">
        <v>8000</v>
      </c>
      <c r="J45" s="9">
        <v>1000</v>
      </c>
      <c r="K45" s="9">
        <v>7000</v>
      </c>
      <c r="L45" s="16">
        <v>2</v>
      </c>
      <c r="M45" s="12">
        <f t="shared" si="0"/>
        <v>14000</v>
      </c>
      <c r="N45" s="9">
        <v>0</v>
      </c>
      <c r="O45" s="50">
        <f t="shared" si="1"/>
        <v>0</v>
      </c>
      <c r="P45" s="9">
        <v>3000</v>
      </c>
      <c r="Q45" s="50">
        <f t="shared" si="2"/>
        <v>6000</v>
      </c>
      <c r="R45" s="9">
        <v>4000</v>
      </c>
      <c r="S45" s="50">
        <f t="shared" si="3"/>
        <v>8000</v>
      </c>
      <c r="T45" s="47">
        <v>0</v>
      </c>
      <c r="U45" s="12">
        <f t="shared" si="4"/>
        <v>0</v>
      </c>
      <c r="V45" s="9"/>
      <c r="W45" s="10"/>
      <c r="X45" s="59">
        <f t="shared" si="5"/>
        <v>0</v>
      </c>
      <c r="Y45" s="60">
        <f t="shared" si="6"/>
        <v>0</v>
      </c>
    </row>
    <row r="46" spans="1:25" x14ac:dyDescent="0.45">
      <c r="A46" s="9">
        <v>41</v>
      </c>
      <c r="B46" s="11" t="s">
        <v>95</v>
      </c>
      <c r="C46" s="9" t="s">
        <v>96</v>
      </c>
      <c r="D46" s="10"/>
      <c r="E46" s="9">
        <v>60</v>
      </c>
      <c r="F46" s="9">
        <v>80</v>
      </c>
      <c r="G46" s="9">
        <v>80</v>
      </c>
      <c r="H46" s="9">
        <v>120</v>
      </c>
      <c r="I46" s="9">
        <v>80</v>
      </c>
      <c r="J46" s="9">
        <v>0</v>
      </c>
      <c r="K46" s="9">
        <v>80</v>
      </c>
      <c r="L46" s="16">
        <v>96.3</v>
      </c>
      <c r="M46" s="12">
        <f t="shared" si="0"/>
        <v>7704</v>
      </c>
      <c r="N46" s="9">
        <v>0</v>
      </c>
      <c r="O46" s="50">
        <f t="shared" si="1"/>
        <v>0</v>
      </c>
      <c r="P46" s="9">
        <v>30</v>
      </c>
      <c r="Q46" s="50">
        <f t="shared" si="2"/>
        <v>2889</v>
      </c>
      <c r="R46" s="9">
        <v>50</v>
      </c>
      <c r="S46" s="50">
        <f t="shared" si="3"/>
        <v>4815</v>
      </c>
      <c r="T46" s="47">
        <v>0</v>
      </c>
      <c r="U46" s="12">
        <f t="shared" si="4"/>
        <v>0</v>
      </c>
      <c r="V46" s="9"/>
      <c r="W46" s="10"/>
      <c r="X46" s="59">
        <f t="shared" si="5"/>
        <v>0</v>
      </c>
      <c r="Y46" s="60">
        <f t="shared" si="6"/>
        <v>0</v>
      </c>
    </row>
    <row r="47" spans="1:25" x14ac:dyDescent="0.45">
      <c r="A47" s="9">
        <v>42</v>
      </c>
      <c r="B47" s="11" t="s">
        <v>149</v>
      </c>
      <c r="C47" s="9" t="s">
        <v>29</v>
      </c>
      <c r="D47" s="9"/>
      <c r="E47" s="9">
        <v>3</v>
      </c>
      <c r="F47" s="9">
        <v>3</v>
      </c>
      <c r="G47" s="9">
        <v>3</v>
      </c>
      <c r="H47" s="9">
        <v>3</v>
      </c>
      <c r="I47" s="9">
        <v>3</v>
      </c>
      <c r="J47" s="9">
        <v>0</v>
      </c>
      <c r="K47" s="9">
        <v>3</v>
      </c>
      <c r="L47" s="14">
        <v>700</v>
      </c>
      <c r="M47" s="12">
        <f t="shared" si="0"/>
        <v>2100</v>
      </c>
      <c r="N47" s="9">
        <v>1</v>
      </c>
      <c r="O47" s="50">
        <f t="shared" si="1"/>
        <v>700</v>
      </c>
      <c r="P47" s="9">
        <v>1</v>
      </c>
      <c r="Q47" s="50">
        <f t="shared" si="2"/>
        <v>700</v>
      </c>
      <c r="R47" s="9">
        <v>1</v>
      </c>
      <c r="S47" s="50">
        <f t="shared" si="3"/>
        <v>700</v>
      </c>
      <c r="T47" s="47">
        <v>0</v>
      </c>
      <c r="U47" s="12">
        <f t="shared" si="4"/>
        <v>0</v>
      </c>
      <c r="V47" s="9"/>
      <c r="W47" s="10"/>
      <c r="X47" s="59">
        <f t="shared" si="5"/>
        <v>0</v>
      </c>
      <c r="Y47" s="60">
        <f t="shared" si="6"/>
        <v>0</v>
      </c>
    </row>
    <row r="48" spans="1:25" x14ac:dyDescent="0.45">
      <c r="A48" s="9">
        <v>43</v>
      </c>
      <c r="B48" s="10" t="s">
        <v>97</v>
      </c>
      <c r="C48" s="9" t="s">
        <v>98</v>
      </c>
      <c r="D48" s="9"/>
      <c r="E48" s="9">
        <v>1</v>
      </c>
      <c r="F48" s="9">
        <v>1</v>
      </c>
      <c r="G48" s="9">
        <v>1</v>
      </c>
      <c r="H48" s="9">
        <v>2</v>
      </c>
      <c r="I48" s="9">
        <v>1</v>
      </c>
      <c r="J48" s="9">
        <v>0</v>
      </c>
      <c r="K48" s="9">
        <v>1</v>
      </c>
      <c r="L48" s="15">
        <v>3500</v>
      </c>
      <c r="M48" s="12">
        <f t="shared" si="0"/>
        <v>3500</v>
      </c>
      <c r="N48" s="9">
        <v>0</v>
      </c>
      <c r="O48" s="50">
        <f t="shared" si="1"/>
        <v>0</v>
      </c>
      <c r="P48" s="9">
        <v>1</v>
      </c>
      <c r="Q48" s="50">
        <f t="shared" si="2"/>
        <v>3500</v>
      </c>
      <c r="R48" s="9">
        <v>0</v>
      </c>
      <c r="S48" s="50">
        <f t="shared" si="3"/>
        <v>0</v>
      </c>
      <c r="T48" s="47">
        <v>0</v>
      </c>
      <c r="U48" s="12">
        <f t="shared" si="4"/>
        <v>0</v>
      </c>
      <c r="V48" s="9"/>
      <c r="W48" s="10"/>
      <c r="X48" s="59">
        <f t="shared" si="5"/>
        <v>0</v>
      </c>
      <c r="Y48" s="60">
        <f t="shared" si="6"/>
        <v>0</v>
      </c>
    </row>
    <row r="49" spans="1:25" x14ac:dyDescent="0.45">
      <c r="A49" s="9">
        <v>44</v>
      </c>
      <c r="B49" s="10" t="s">
        <v>99</v>
      </c>
      <c r="C49" s="9" t="s">
        <v>100</v>
      </c>
      <c r="D49" s="9"/>
      <c r="E49" s="9">
        <v>2</v>
      </c>
      <c r="F49" s="9">
        <v>2</v>
      </c>
      <c r="G49" s="9">
        <v>2</v>
      </c>
      <c r="H49" s="9">
        <v>2</v>
      </c>
      <c r="I49" s="9">
        <v>2</v>
      </c>
      <c r="J49" s="9">
        <v>0</v>
      </c>
      <c r="K49" s="9">
        <v>2</v>
      </c>
      <c r="L49" s="14">
        <v>3840</v>
      </c>
      <c r="M49" s="12">
        <f t="shared" si="0"/>
        <v>7680</v>
      </c>
      <c r="N49" s="9">
        <v>1</v>
      </c>
      <c r="O49" s="50">
        <f t="shared" si="1"/>
        <v>3840</v>
      </c>
      <c r="P49" s="9">
        <v>0</v>
      </c>
      <c r="Q49" s="50">
        <f t="shared" si="2"/>
        <v>0</v>
      </c>
      <c r="R49" s="9">
        <v>1</v>
      </c>
      <c r="S49" s="50">
        <f t="shared" si="3"/>
        <v>3840</v>
      </c>
      <c r="T49" s="47">
        <v>0</v>
      </c>
      <c r="U49" s="12">
        <f t="shared" si="4"/>
        <v>0</v>
      </c>
      <c r="V49" s="9"/>
      <c r="W49" s="10"/>
      <c r="X49" s="59">
        <f t="shared" si="5"/>
        <v>0</v>
      </c>
      <c r="Y49" s="60">
        <f t="shared" si="6"/>
        <v>0</v>
      </c>
    </row>
    <row r="50" spans="1:25" x14ac:dyDescent="0.45">
      <c r="A50" s="9">
        <v>45</v>
      </c>
      <c r="B50" s="10" t="s">
        <v>101</v>
      </c>
      <c r="C50" s="9" t="s">
        <v>100</v>
      </c>
      <c r="D50" s="9"/>
      <c r="E50" s="9">
        <v>3</v>
      </c>
      <c r="F50" s="9">
        <v>3</v>
      </c>
      <c r="G50" s="9">
        <v>5</v>
      </c>
      <c r="H50" s="9">
        <v>3</v>
      </c>
      <c r="I50" s="9">
        <v>5</v>
      </c>
      <c r="J50" s="9">
        <v>1</v>
      </c>
      <c r="K50" s="9">
        <v>4</v>
      </c>
      <c r="L50" s="14">
        <v>749</v>
      </c>
      <c r="M50" s="12">
        <f t="shared" si="0"/>
        <v>2996</v>
      </c>
      <c r="N50" s="9">
        <v>1</v>
      </c>
      <c r="O50" s="50">
        <f t="shared" si="1"/>
        <v>749</v>
      </c>
      <c r="P50" s="9">
        <v>2</v>
      </c>
      <c r="Q50" s="50">
        <f t="shared" si="2"/>
        <v>1498</v>
      </c>
      <c r="R50" s="9">
        <v>0</v>
      </c>
      <c r="S50" s="50">
        <f t="shared" si="3"/>
        <v>0</v>
      </c>
      <c r="T50" s="47">
        <v>1</v>
      </c>
      <c r="U50" s="12">
        <f t="shared" si="4"/>
        <v>749</v>
      </c>
      <c r="V50" s="9"/>
      <c r="W50" s="10"/>
      <c r="X50" s="59">
        <f t="shared" si="5"/>
        <v>0</v>
      </c>
      <c r="Y50" s="60">
        <f t="shared" si="6"/>
        <v>0</v>
      </c>
    </row>
    <row r="51" spans="1:25" x14ac:dyDescent="0.45">
      <c r="A51" s="9">
        <v>46</v>
      </c>
      <c r="B51" s="10" t="s">
        <v>102</v>
      </c>
      <c r="C51" s="9" t="s">
        <v>103</v>
      </c>
      <c r="D51" s="10"/>
      <c r="E51" s="9">
        <v>1</v>
      </c>
      <c r="F51" s="9">
        <v>1</v>
      </c>
      <c r="G51" s="9">
        <v>0</v>
      </c>
      <c r="H51" s="9">
        <v>1500</v>
      </c>
      <c r="I51" s="9">
        <v>0</v>
      </c>
      <c r="J51" s="9">
        <v>0</v>
      </c>
      <c r="K51" s="9">
        <v>1</v>
      </c>
      <c r="L51" s="12">
        <v>2200</v>
      </c>
      <c r="M51" s="12">
        <f t="shared" si="0"/>
        <v>2200</v>
      </c>
      <c r="N51" s="9">
        <v>0</v>
      </c>
      <c r="O51" s="50">
        <f t="shared" si="1"/>
        <v>0</v>
      </c>
      <c r="P51" s="9">
        <v>1</v>
      </c>
      <c r="Q51" s="50">
        <f t="shared" si="2"/>
        <v>2200</v>
      </c>
      <c r="R51" s="9">
        <v>0</v>
      </c>
      <c r="S51" s="50">
        <f t="shared" si="3"/>
        <v>0</v>
      </c>
      <c r="T51" s="47">
        <v>0</v>
      </c>
      <c r="U51" s="12">
        <f t="shared" si="4"/>
        <v>0</v>
      </c>
      <c r="V51" s="9"/>
      <c r="W51" s="10"/>
      <c r="X51" s="59">
        <f t="shared" si="5"/>
        <v>0</v>
      </c>
      <c r="Y51" s="60">
        <f t="shared" si="6"/>
        <v>0</v>
      </c>
    </row>
    <row r="52" spans="1:25" x14ac:dyDescent="0.45">
      <c r="A52" s="9">
        <v>47</v>
      </c>
      <c r="B52" s="11" t="s">
        <v>104</v>
      </c>
      <c r="C52" s="9" t="s">
        <v>105</v>
      </c>
      <c r="D52" s="10"/>
      <c r="E52" s="9">
        <v>0</v>
      </c>
      <c r="F52" s="9">
        <v>0</v>
      </c>
      <c r="G52" s="9">
        <v>0</v>
      </c>
      <c r="H52" s="9">
        <v>100</v>
      </c>
      <c r="I52" s="9">
        <v>0</v>
      </c>
      <c r="J52" s="9">
        <v>0</v>
      </c>
      <c r="K52" s="9">
        <v>0</v>
      </c>
      <c r="L52" s="12">
        <v>45</v>
      </c>
      <c r="M52" s="12">
        <f t="shared" si="0"/>
        <v>0</v>
      </c>
      <c r="N52" s="9">
        <v>0</v>
      </c>
      <c r="O52" s="50">
        <f t="shared" si="1"/>
        <v>0</v>
      </c>
      <c r="P52" s="9">
        <v>0</v>
      </c>
      <c r="Q52" s="50">
        <f t="shared" si="2"/>
        <v>0</v>
      </c>
      <c r="R52" s="9">
        <v>0</v>
      </c>
      <c r="S52" s="50">
        <f t="shared" si="3"/>
        <v>0</v>
      </c>
      <c r="T52" s="47">
        <v>0</v>
      </c>
      <c r="U52" s="12">
        <f t="shared" si="4"/>
        <v>0</v>
      </c>
      <c r="V52" s="9"/>
      <c r="W52" s="10"/>
      <c r="X52" s="59">
        <f t="shared" si="5"/>
        <v>0</v>
      </c>
      <c r="Y52" s="60">
        <f t="shared" si="6"/>
        <v>0</v>
      </c>
    </row>
    <row r="53" spans="1:25" x14ac:dyDescent="0.45">
      <c r="A53" s="9">
        <v>48</v>
      </c>
      <c r="B53" s="11" t="s">
        <v>106</v>
      </c>
      <c r="C53" s="9" t="s">
        <v>28</v>
      </c>
      <c r="D53" s="10"/>
      <c r="E53" s="9">
        <v>9</v>
      </c>
      <c r="F53" s="9">
        <v>9</v>
      </c>
      <c r="G53" s="9">
        <v>9</v>
      </c>
      <c r="H53" s="9">
        <v>9</v>
      </c>
      <c r="I53" s="9">
        <v>9</v>
      </c>
      <c r="J53" s="9">
        <v>0</v>
      </c>
      <c r="K53" s="9">
        <v>9</v>
      </c>
      <c r="L53" s="12">
        <v>100</v>
      </c>
      <c r="M53" s="12">
        <f t="shared" si="0"/>
        <v>900</v>
      </c>
      <c r="N53" s="9">
        <v>2</v>
      </c>
      <c r="O53" s="50">
        <f t="shared" si="1"/>
        <v>200</v>
      </c>
      <c r="P53" s="9">
        <v>3</v>
      </c>
      <c r="Q53" s="50">
        <f t="shared" si="2"/>
        <v>300</v>
      </c>
      <c r="R53" s="9">
        <v>2</v>
      </c>
      <c r="S53" s="50">
        <f t="shared" si="3"/>
        <v>200</v>
      </c>
      <c r="T53" s="47">
        <v>2</v>
      </c>
      <c r="U53" s="12">
        <f t="shared" si="4"/>
        <v>200</v>
      </c>
      <c r="V53" s="9"/>
      <c r="W53" s="10"/>
      <c r="X53" s="59">
        <f t="shared" si="5"/>
        <v>0</v>
      </c>
      <c r="Y53" s="60">
        <f t="shared" si="6"/>
        <v>0</v>
      </c>
    </row>
    <row r="54" spans="1:25" x14ac:dyDescent="0.45">
      <c r="A54" s="9">
        <v>49</v>
      </c>
      <c r="B54" s="11" t="s">
        <v>107</v>
      </c>
      <c r="C54" s="9" t="s">
        <v>108</v>
      </c>
      <c r="D54" s="10"/>
      <c r="E54" s="9">
        <v>1</v>
      </c>
      <c r="F54" s="9">
        <v>0</v>
      </c>
      <c r="G54" s="9">
        <v>500</v>
      </c>
      <c r="H54" s="9">
        <v>350</v>
      </c>
      <c r="I54" s="9">
        <v>500</v>
      </c>
      <c r="J54" s="9">
        <v>0</v>
      </c>
      <c r="K54" s="9">
        <v>500</v>
      </c>
      <c r="L54" s="12">
        <v>12</v>
      </c>
      <c r="M54" s="12">
        <f t="shared" si="0"/>
        <v>6000</v>
      </c>
      <c r="N54" s="9">
        <v>0</v>
      </c>
      <c r="O54" s="50">
        <f t="shared" si="1"/>
        <v>0</v>
      </c>
      <c r="P54" s="9">
        <v>500</v>
      </c>
      <c r="Q54" s="50">
        <f t="shared" si="2"/>
        <v>6000</v>
      </c>
      <c r="R54" s="9">
        <v>0</v>
      </c>
      <c r="S54" s="50">
        <f t="shared" si="3"/>
        <v>0</v>
      </c>
      <c r="T54" s="47">
        <v>0</v>
      </c>
      <c r="U54" s="12">
        <f t="shared" si="4"/>
        <v>0</v>
      </c>
      <c r="V54" s="9"/>
      <c r="W54" s="10"/>
      <c r="X54" s="59">
        <f t="shared" si="5"/>
        <v>0</v>
      </c>
      <c r="Y54" s="60">
        <f t="shared" si="6"/>
        <v>0</v>
      </c>
    </row>
    <row r="55" spans="1:25" x14ac:dyDescent="0.45">
      <c r="A55" s="9">
        <v>50</v>
      </c>
      <c r="B55" s="10" t="s">
        <v>109</v>
      </c>
      <c r="C55" s="9" t="s">
        <v>29</v>
      </c>
      <c r="D55" s="9"/>
      <c r="E55" s="9">
        <v>2</v>
      </c>
      <c r="F55" s="9">
        <v>2</v>
      </c>
      <c r="G55" s="9">
        <v>2</v>
      </c>
      <c r="H55" s="9">
        <v>2</v>
      </c>
      <c r="I55" s="9">
        <v>2</v>
      </c>
      <c r="J55" s="8">
        <v>0</v>
      </c>
      <c r="K55" s="9">
        <v>2</v>
      </c>
      <c r="L55" s="15">
        <v>4200</v>
      </c>
      <c r="M55" s="12">
        <f t="shared" si="0"/>
        <v>8400</v>
      </c>
      <c r="N55" s="9">
        <v>0</v>
      </c>
      <c r="O55" s="50">
        <f t="shared" si="1"/>
        <v>0</v>
      </c>
      <c r="P55" s="9">
        <v>1</v>
      </c>
      <c r="Q55" s="50">
        <f t="shared" si="2"/>
        <v>4200</v>
      </c>
      <c r="R55" s="9">
        <v>0</v>
      </c>
      <c r="S55" s="50">
        <f t="shared" si="3"/>
        <v>0</v>
      </c>
      <c r="T55" s="47">
        <v>1</v>
      </c>
      <c r="U55" s="12">
        <f t="shared" si="4"/>
        <v>4200</v>
      </c>
      <c r="V55" s="9"/>
      <c r="W55" s="10"/>
      <c r="X55" s="59">
        <f t="shared" si="5"/>
        <v>0</v>
      </c>
      <c r="Y55" s="60">
        <f t="shared" si="6"/>
        <v>0</v>
      </c>
    </row>
    <row r="56" spans="1:25" x14ac:dyDescent="0.45">
      <c r="A56" s="9">
        <v>51</v>
      </c>
      <c r="B56" s="70" t="s">
        <v>110</v>
      </c>
      <c r="C56" s="9" t="s">
        <v>111</v>
      </c>
      <c r="D56" s="9"/>
      <c r="E56" s="9">
        <v>0</v>
      </c>
      <c r="F56" s="9">
        <v>0</v>
      </c>
      <c r="G56" s="9">
        <v>0</v>
      </c>
      <c r="H56" s="17">
        <v>10</v>
      </c>
      <c r="I56" s="9">
        <v>3000</v>
      </c>
      <c r="J56" s="8">
        <v>0</v>
      </c>
      <c r="K56" s="9">
        <v>3000</v>
      </c>
      <c r="L56" s="15">
        <v>35</v>
      </c>
      <c r="M56" s="71">
        <f t="shared" si="0"/>
        <v>105000</v>
      </c>
      <c r="N56" s="9">
        <v>1500</v>
      </c>
      <c r="O56" s="50">
        <f t="shared" si="1"/>
        <v>52500</v>
      </c>
      <c r="P56" s="9">
        <v>0</v>
      </c>
      <c r="Q56" s="50">
        <f t="shared" si="2"/>
        <v>0</v>
      </c>
      <c r="R56" s="9">
        <v>1500</v>
      </c>
      <c r="S56" s="50">
        <f t="shared" si="3"/>
        <v>52500</v>
      </c>
      <c r="T56" s="47">
        <v>0</v>
      </c>
      <c r="U56" s="12">
        <f t="shared" si="4"/>
        <v>0</v>
      </c>
      <c r="V56" s="9"/>
      <c r="W56" s="10"/>
      <c r="X56" s="59">
        <f t="shared" si="5"/>
        <v>0</v>
      </c>
      <c r="Y56" s="60">
        <f t="shared" si="6"/>
        <v>0</v>
      </c>
    </row>
    <row r="57" spans="1:25" x14ac:dyDescent="0.45">
      <c r="A57" s="9">
        <v>52</v>
      </c>
      <c r="B57" s="10" t="s">
        <v>147</v>
      </c>
      <c r="C57" s="9" t="s">
        <v>87</v>
      </c>
      <c r="D57" s="9"/>
      <c r="E57" s="9">
        <v>0</v>
      </c>
      <c r="F57" s="9">
        <v>7</v>
      </c>
      <c r="G57" s="9">
        <v>5</v>
      </c>
      <c r="H57" s="17">
        <v>10</v>
      </c>
      <c r="I57" s="9">
        <v>7</v>
      </c>
      <c r="J57" s="8">
        <v>0</v>
      </c>
      <c r="K57" s="9">
        <v>7</v>
      </c>
      <c r="L57" s="15">
        <v>3250</v>
      </c>
      <c r="M57" s="12">
        <f t="shared" ref="M57:M65" si="7">K57*L57</f>
        <v>22750</v>
      </c>
      <c r="N57" s="9">
        <v>0</v>
      </c>
      <c r="O57" s="50">
        <f t="shared" ref="O57:O85" si="8">N57*L57</f>
        <v>0</v>
      </c>
      <c r="P57" s="9">
        <v>4</v>
      </c>
      <c r="Q57" s="50">
        <f t="shared" ref="Q57:Q85" si="9">P57*L57</f>
        <v>13000</v>
      </c>
      <c r="R57" s="9">
        <v>0</v>
      </c>
      <c r="S57" s="50">
        <f t="shared" ref="S57:S85" si="10">R57*L57</f>
        <v>0</v>
      </c>
      <c r="T57" s="47">
        <v>3</v>
      </c>
      <c r="U57" s="12">
        <f t="shared" ref="U57:U85" si="11">T57*L57</f>
        <v>9750</v>
      </c>
      <c r="V57" s="9"/>
      <c r="W57" s="10"/>
      <c r="X57" s="59">
        <f t="shared" ref="X57:X85" si="12">(N57+P57+R57+T57)-K57</f>
        <v>0</v>
      </c>
      <c r="Y57" s="60">
        <f t="shared" ref="Y57:Y86" si="13">(O57+Q57+S57+U57)-M57</f>
        <v>0</v>
      </c>
    </row>
    <row r="58" spans="1:25" x14ac:dyDescent="0.45">
      <c r="A58" s="9">
        <v>53</v>
      </c>
      <c r="B58" s="18" t="s">
        <v>112</v>
      </c>
      <c r="C58" s="6" t="s">
        <v>28</v>
      </c>
      <c r="D58" s="19">
        <v>80</v>
      </c>
      <c r="E58" s="9">
        <v>12</v>
      </c>
      <c r="F58" s="9">
        <v>12</v>
      </c>
      <c r="G58" s="9">
        <v>12</v>
      </c>
      <c r="H58" s="9"/>
      <c r="I58" s="9">
        <v>12</v>
      </c>
      <c r="J58" s="9">
        <v>0</v>
      </c>
      <c r="K58" s="9">
        <v>12</v>
      </c>
      <c r="L58" s="16">
        <v>160</v>
      </c>
      <c r="M58" s="12">
        <f t="shared" si="7"/>
        <v>1920</v>
      </c>
      <c r="N58" s="9">
        <v>3</v>
      </c>
      <c r="O58" s="50">
        <f t="shared" si="8"/>
        <v>480</v>
      </c>
      <c r="P58" s="9">
        <v>3</v>
      </c>
      <c r="Q58" s="50">
        <f t="shared" si="9"/>
        <v>480</v>
      </c>
      <c r="R58" s="9">
        <v>3</v>
      </c>
      <c r="S58" s="50">
        <f t="shared" si="10"/>
        <v>480</v>
      </c>
      <c r="T58" s="47">
        <v>3</v>
      </c>
      <c r="U58" s="12">
        <f t="shared" si="11"/>
        <v>480</v>
      </c>
      <c r="V58" s="9"/>
      <c r="W58" s="10"/>
      <c r="X58" s="59">
        <f t="shared" si="12"/>
        <v>0</v>
      </c>
      <c r="Y58" s="60">
        <f t="shared" si="13"/>
        <v>0</v>
      </c>
    </row>
    <row r="59" spans="1:25" x14ac:dyDescent="0.45">
      <c r="A59" s="9">
        <v>54</v>
      </c>
      <c r="B59" s="18" t="s">
        <v>113</v>
      </c>
      <c r="C59" s="6" t="s">
        <v>28</v>
      </c>
      <c r="D59" s="19">
        <v>80</v>
      </c>
      <c r="E59" s="9">
        <v>12</v>
      </c>
      <c r="F59" s="9">
        <v>12</v>
      </c>
      <c r="G59" s="9">
        <v>12</v>
      </c>
      <c r="H59" s="9"/>
      <c r="I59" s="9">
        <v>12</v>
      </c>
      <c r="J59" s="9">
        <v>0</v>
      </c>
      <c r="K59" s="9">
        <v>12</v>
      </c>
      <c r="L59" s="16">
        <v>160</v>
      </c>
      <c r="M59" s="12">
        <f t="shared" si="7"/>
        <v>1920</v>
      </c>
      <c r="N59" s="9">
        <v>3</v>
      </c>
      <c r="O59" s="50">
        <f t="shared" si="8"/>
        <v>480</v>
      </c>
      <c r="P59" s="9">
        <v>3</v>
      </c>
      <c r="Q59" s="50">
        <f t="shared" si="9"/>
        <v>480</v>
      </c>
      <c r="R59" s="9">
        <v>3</v>
      </c>
      <c r="S59" s="50">
        <f t="shared" si="10"/>
        <v>480</v>
      </c>
      <c r="T59" s="47">
        <v>3</v>
      </c>
      <c r="U59" s="12">
        <f t="shared" si="11"/>
        <v>480</v>
      </c>
      <c r="V59" s="9"/>
      <c r="W59" s="10"/>
      <c r="X59" s="59">
        <f t="shared" si="12"/>
        <v>0</v>
      </c>
      <c r="Y59" s="60">
        <f t="shared" si="13"/>
        <v>0</v>
      </c>
    </row>
    <row r="60" spans="1:25" x14ac:dyDescent="0.45">
      <c r="A60" s="9">
        <v>55</v>
      </c>
      <c r="B60" s="20" t="s">
        <v>114</v>
      </c>
      <c r="C60" s="6" t="s">
        <v>28</v>
      </c>
      <c r="D60" s="19">
        <v>70</v>
      </c>
      <c r="E60" s="9">
        <v>6</v>
      </c>
      <c r="F60" s="9">
        <v>6</v>
      </c>
      <c r="G60" s="9">
        <v>6</v>
      </c>
      <c r="H60" s="9"/>
      <c r="I60" s="9">
        <v>6</v>
      </c>
      <c r="J60" s="9">
        <v>0</v>
      </c>
      <c r="K60" s="9">
        <v>6</v>
      </c>
      <c r="L60" s="16">
        <v>70</v>
      </c>
      <c r="M60" s="12">
        <f t="shared" si="7"/>
        <v>420</v>
      </c>
      <c r="N60" s="9">
        <v>0</v>
      </c>
      <c r="O60" s="50">
        <f t="shared" si="8"/>
        <v>0</v>
      </c>
      <c r="P60" s="9">
        <v>2</v>
      </c>
      <c r="Q60" s="50">
        <f t="shared" si="9"/>
        <v>140</v>
      </c>
      <c r="R60" s="9">
        <v>2</v>
      </c>
      <c r="S60" s="50">
        <f t="shared" si="10"/>
        <v>140</v>
      </c>
      <c r="T60" s="47">
        <v>2</v>
      </c>
      <c r="U60" s="12">
        <f t="shared" si="11"/>
        <v>140</v>
      </c>
      <c r="V60" s="9"/>
      <c r="W60" s="10"/>
      <c r="X60" s="59">
        <f t="shared" si="12"/>
        <v>0</v>
      </c>
      <c r="Y60" s="60">
        <f t="shared" si="13"/>
        <v>0</v>
      </c>
    </row>
    <row r="61" spans="1:25" x14ac:dyDescent="0.45">
      <c r="A61" s="9">
        <v>56</v>
      </c>
      <c r="B61" s="18" t="s">
        <v>170</v>
      </c>
      <c r="C61" s="6" t="s">
        <v>29</v>
      </c>
      <c r="D61" s="10"/>
      <c r="E61" s="9">
        <v>0</v>
      </c>
      <c r="F61" s="9">
        <v>2</v>
      </c>
      <c r="G61" s="9">
        <v>2</v>
      </c>
      <c r="H61" s="9">
        <v>5</v>
      </c>
      <c r="I61" s="9">
        <v>2</v>
      </c>
      <c r="J61" s="9">
        <v>0</v>
      </c>
      <c r="K61" s="9">
        <v>2</v>
      </c>
      <c r="L61" s="16">
        <v>350</v>
      </c>
      <c r="M61" s="12">
        <f t="shared" si="7"/>
        <v>700</v>
      </c>
      <c r="N61" s="9">
        <v>0</v>
      </c>
      <c r="O61" s="50">
        <f t="shared" si="8"/>
        <v>0</v>
      </c>
      <c r="P61" s="9">
        <v>0</v>
      </c>
      <c r="Q61" s="50">
        <f t="shared" si="9"/>
        <v>0</v>
      </c>
      <c r="R61" s="9">
        <v>2</v>
      </c>
      <c r="S61" s="50">
        <v>700</v>
      </c>
      <c r="T61" s="49">
        <v>0</v>
      </c>
      <c r="U61" s="12">
        <f t="shared" si="11"/>
        <v>0</v>
      </c>
      <c r="V61" s="9"/>
      <c r="W61" s="10"/>
      <c r="X61" s="59">
        <f t="shared" si="12"/>
        <v>0</v>
      </c>
      <c r="Y61" s="60">
        <f t="shared" si="13"/>
        <v>0</v>
      </c>
    </row>
    <row r="62" spans="1:25" x14ac:dyDescent="0.45">
      <c r="A62" s="9">
        <v>57</v>
      </c>
      <c r="B62" s="21" t="s">
        <v>115</v>
      </c>
      <c r="C62" s="21" t="s">
        <v>116</v>
      </c>
      <c r="D62" s="22" t="s">
        <v>117</v>
      </c>
      <c r="E62" s="9">
        <v>2</v>
      </c>
      <c r="F62" s="9">
        <v>0</v>
      </c>
      <c r="G62" s="9">
        <v>0</v>
      </c>
      <c r="H62" s="9">
        <v>3</v>
      </c>
      <c r="I62" s="9">
        <v>0</v>
      </c>
      <c r="J62" s="9">
        <v>0</v>
      </c>
      <c r="K62" s="9">
        <v>0</v>
      </c>
      <c r="L62" s="16">
        <v>600</v>
      </c>
      <c r="M62" s="12">
        <f t="shared" si="7"/>
        <v>0</v>
      </c>
      <c r="N62" s="9">
        <v>0</v>
      </c>
      <c r="O62" s="50">
        <f t="shared" si="8"/>
        <v>0</v>
      </c>
      <c r="P62" s="9">
        <v>0</v>
      </c>
      <c r="Q62" s="50">
        <f t="shared" si="9"/>
        <v>0</v>
      </c>
      <c r="R62" s="9">
        <v>0</v>
      </c>
      <c r="S62" s="50">
        <f t="shared" si="10"/>
        <v>0</v>
      </c>
      <c r="T62" s="47">
        <v>0</v>
      </c>
      <c r="U62" s="12">
        <f t="shared" si="11"/>
        <v>0</v>
      </c>
      <c r="V62" s="9"/>
      <c r="W62" s="10"/>
      <c r="X62" s="59">
        <f t="shared" si="12"/>
        <v>0</v>
      </c>
      <c r="Y62" s="60">
        <f t="shared" si="13"/>
        <v>0</v>
      </c>
    </row>
    <row r="63" spans="1:25" x14ac:dyDescent="0.45">
      <c r="A63" s="9">
        <v>58</v>
      </c>
      <c r="B63" s="23" t="s">
        <v>118</v>
      </c>
      <c r="C63" s="6" t="s">
        <v>28</v>
      </c>
      <c r="D63" s="10"/>
      <c r="E63" s="9">
        <v>0</v>
      </c>
      <c r="F63" s="9">
        <v>1</v>
      </c>
      <c r="G63" s="9">
        <v>1</v>
      </c>
      <c r="H63" s="9">
        <v>1</v>
      </c>
      <c r="I63" s="9">
        <v>1</v>
      </c>
      <c r="J63" s="9">
        <v>0</v>
      </c>
      <c r="K63" s="9">
        <v>0</v>
      </c>
      <c r="L63" s="16">
        <v>3749</v>
      </c>
      <c r="M63" s="12">
        <f t="shared" si="7"/>
        <v>0</v>
      </c>
      <c r="N63" s="9">
        <v>0</v>
      </c>
      <c r="O63" s="50">
        <f t="shared" si="8"/>
        <v>0</v>
      </c>
      <c r="P63" s="9">
        <v>0</v>
      </c>
      <c r="Q63" s="50">
        <f t="shared" si="9"/>
        <v>0</v>
      </c>
      <c r="R63" s="9">
        <v>0</v>
      </c>
      <c r="S63" s="50">
        <f t="shared" si="10"/>
        <v>0</v>
      </c>
      <c r="T63" s="47">
        <v>0</v>
      </c>
      <c r="U63" s="12">
        <f t="shared" si="11"/>
        <v>0</v>
      </c>
      <c r="V63" s="9"/>
      <c r="W63" s="10"/>
      <c r="X63" s="59">
        <f t="shared" si="12"/>
        <v>0</v>
      </c>
      <c r="Y63" s="60">
        <f t="shared" si="13"/>
        <v>0</v>
      </c>
    </row>
    <row r="64" spans="1:25" x14ac:dyDescent="0.45">
      <c r="A64" s="9">
        <v>59</v>
      </c>
      <c r="B64" s="11" t="s">
        <v>119</v>
      </c>
      <c r="C64" s="9" t="s">
        <v>75</v>
      </c>
      <c r="D64" s="10"/>
      <c r="E64" s="9">
        <v>3</v>
      </c>
      <c r="F64" s="9">
        <v>3</v>
      </c>
      <c r="G64" s="9">
        <v>3</v>
      </c>
      <c r="H64" s="9">
        <v>3</v>
      </c>
      <c r="I64" s="9">
        <v>3</v>
      </c>
      <c r="J64" s="9">
        <v>0</v>
      </c>
      <c r="K64" s="9">
        <v>3</v>
      </c>
      <c r="L64" s="12">
        <v>8284</v>
      </c>
      <c r="M64" s="12">
        <f t="shared" si="7"/>
        <v>24852</v>
      </c>
      <c r="N64" s="9">
        <v>1</v>
      </c>
      <c r="O64" s="50">
        <f t="shared" si="8"/>
        <v>8284</v>
      </c>
      <c r="P64" s="9">
        <v>1</v>
      </c>
      <c r="Q64" s="50">
        <f t="shared" si="9"/>
        <v>8284</v>
      </c>
      <c r="R64" s="9">
        <v>0</v>
      </c>
      <c r="S64" s="50">
        <f t="shared" si="10"/>
        <v>0</v>
      </c>
      <c r="T64" s="47">
        <v>1</v>
      </c>
      <c r="U64" s="12">
        <f t="shared" si="11"/>
        <v>8284</v>
      </c>
      <c r="V64" s="9"/>
      <c r="W64" s="10"/>
      <c r="X64" s="59">
        <f t="shared" si="12"/>
        <v>0</v>
      </c>
      <c r="Y64" s="60">
        <f t="shared" si="13"/>
        <v>0</v>
      </c>
    </row>
    <row r="65" spans="1:25" x14ac:dyDescent="0.45">
      <c r="A65" s="8">
        <v>60</v>
      </c>
      <c r="B65" s="24" t="s">
        <v>152</v>
      </c>
      <c r="C65" s="8" t="s">
        <v>29</v>
      </c>
      <c r="D65" s="31"/>
      <c r="E65" s="8">
        <v>1</v>
      </c>
      <c r="F65" s="8">
        <v>1</v>
      </c>
      <c r="G65" s="8">
        <v>1</v>
      </c>
      <c r="H65" s="8">
        <v>1</v>
      </c>
      <c r="I65" s="8">
        <v>1</v>
      </c>
      <c r="J65" s="8">
        <v>0</v>
      </c>
      <c r="K65" s="8">
        <v>1</v>
      </c>
      <c r="L65" s="25">
        <v>1900</v>
      </c>
      <c r="M65" s="12">
        <f t="shared" si="7"/>
        <v>1900</v>
      </c>
      <c r="N65" s="8">
        <v>0</v>
      </c>
      <c r="O65" s="50">
        <f t="shared" si="8"/>
        <v>0</v>
      </c>
      <c r="P65" s="8">
        <v>1</v>
      </c>
      <c r="Q65" s="50">
        <f t="shared" si="9"/>
        <v>1900</v>
      </c>
      <c r="R65" s="8">
        <v>0</v>
      </c>
      <c r="S65" s="50">
        <f t="shared" si="10"/>
        <v>0</v>
      </c>
      <c r="T65" s="48">
        <v>0</v>
      </c>
      <c r="U65" s="12">
        <f t="shared" si="11"/>
        <v>0</v>
      </c>
      <c r="V65" s="8"/>
      <c r="W65" s="31"/>
      <c r="X65" s="59">
        <f t="shared" si="12"/>
        <v>0</v>
      </c>
      <c r="Y65" s="60">
        <f t="shared" si="13"/>
        <v>0</v>
      </c>
    </row>
    <row r="66" spans="1:25" x14ac:dyDescent="0.45">
      <c r="A66" s="9">
        <v>61</v>
      </c>
      <c r="B66" s="54" t="s">
        <v>157</v>
      </c>
      <c r="C66" s="9" t="s">
        <v>29</v>
      </c>
      <c r="D66" s="10"/>
      <c r="E66" s="9">
        <v>0</v>
      </c>
      <c r="F66" s="9">
        <v>0</v>
      </c>
      <c r="G66" s="9">
        <v>1</v>
      </c>
      <c r="H66" s="9"/>
      <c r="I66" s="9">
        <v>1</v>
      </c>
      <c r="J66" s="9">
        <v>0</v>
      </c>
      <c r="K66" s="9">
        <v>1</v>
      </c>
      <c r="L66" s="12">
        <v>1990</v>
      </c>
      <c r="M66" s="12">
        <v>1990</v>
      </c>
      <c r="N66" s="9">
        <v>1</v>
      </c>
      <c r="O66" s="50">
        <f t="shared" si="8"/>
        <v>1990</v>
      </c>
      <c r="P66" s="9">
        <v>0</v>
      </c>
      <c r="Q66" s="50">
        <f t="shared" si="9"/>
        <v>0</v>
      </c>
      <c r="R66" s="9">
        <v>0</v>
      </c>
      <c r="S66" s="50">
        <f t="shared" si="10"/>
        <v>0</v>
      </c>
      <c r="T66" s="56">
        <v>0</v>
      </c>
      <c r="U66" s="12">
        <v>0</v>
      </c>
      <c r="V66" s="55"/>
      <c r="W66" s="24"/>
      <c r="X66" s="59">
        <f t="shared" si="12"/>
        <v>0</v>
      </c>
      <c r="Y66" s="60"/>
    </row>
    <row r="67" spans="1:25" x14ac:dyDescent="0.45">
      <c r="A67" s="43"/>
      <c r="B67" s="44"/>
      <c r="C67" s="35"/>
      <c r="D67" s="44"/>
      <c r="E67" s="68"/>
      <c r="F67" s="68"/>
      <c r="G67" s="68"/>
      <c r="H67" s="35"/>
      <c r="I67" s="35"/>
      <c r="J67" s="35"/>
      <c r="K67" s="69"/>
      <c r="L67" s="124" t="s">
        <v>158</v>
      </c>
      <c r="M67" s="123">
        <f>SUM(M6:M66)</f>
        <v>615212</v>
      </c>
      <c r="N67" s="43"/>
      <c r="O67" s="50">
        <f>SUM(O6:O66)</f>
        <v>196113</v>
      </c>
      <c r="P67" s="35"/>
      <c r="Q67" s="50">
        <f>SUM(Q6:Q66)</f>
        <v>158116</v>
      </c>
      <c r="R67" s="35"/>
      <c r="S67" s="50">
        <f>SUM(S6:S66)</f>
        <v>176325</v>
      </c>
      <c r="T67" s="42"/>
      <c r="U67" s="12">
        <f>SUM(U6:U66)</f>
        <v>84658</v>
      </c>
      <c r="V67" s="44"/>
      <c r="W67" s="11"/>
      <c r="X67" s="59"/>
      <c r="Y67" s="60"/>
    </row>
    <row r="68" spans="1:25" x14ac:dyDescent="0.45">
      <c r="A68" s="134"/>
      <c r="B68" s="141" t="s">
        <v>138</v>
      </c>
      <c r="C68" s="134"/>
      <c r="D68" s="142"/>
      <c r="E68" s="134"/>
      <c r="F68" s="134"/>
      <c r="G68" s="134"/>
      <c r="H68" s="134"/>
      <c r="I68" s="134"/>
      <c r="J68" s="134"/>
      <c r="K68" s="134"/>
      <c r="L68" s="143"/>
      <c r="M68" s="144"/>
      <c r="N68" s="134"/>
      <c r="O68" s="145"/>
      <c r="P68" s="134"/>
      <c r="Q68" s="145"/>
      <c r="R68" s="134"/>
      <c r="S68" s="145"/>
      <c r="T68" s="146"/>
      <c r="U68" s="147"/>
      <c r="V68" s="142"/>
      <c r="W68" s="142"/>
      <c r="X68" s="59"/>
      <c r="Y68" s="60"/>
    </row>
    <row r="69" spans="1:25" x14ac:dyDescent="0.45">
      <c r="A69" s="9">
        <v>1</v>
      </c>
      <c r="B69" s="26" t="s">
        <v>120</v>
      </c>
      <c r="C69" s="9" t="s">
        <v>121</v>
      </c>
      <c r="D69" s="10"/>
      <c r="E69" s="9">
        <v>4850</v>
      </c>
      <c r="F69" s="9">
        <v>5028</v>
      </c>
      <c r="G69" s="9">
        <v>5200</v>
      </c>
      <c r="H69" s="9">
        <v>4500</v>
      </c>
      <c r="I69" s="9">
        <v>5200</v>
      </c>
      <c r="J69" s="8">
        <v>0</v>
      </c>
      <c r="K69" s="9">
        <v>5200</v>
      </c>
      <c r="L69" s="12">
        <v>36.69</v>
      </c>
      <c r="M69" s="41">
        <f>K69*L69</f>
        <v>190788</v>
      </c>
      <c r="N69" s="27">
        <v>2000</v>
      </c>
      <c r="O69" s="50">
        <f t="shared" si="8"/>
        <v>73380</v>
      </c>
      <c r="P69" s="27">
        <v>1200</v>
      </c>
      <c r="Q69" s="50">
        <f t="shared" si="9"/>
        <v>44028</v>
      </c>
      <c r="R69" s="27">
        <v>1000</v>
      </c>
      <c r="S69" s="50">
        <f t="shared" si="10"/>
        <v>36690</v>
      </c>
      <c r="T69" s="27">
        <v>1000</v>
      </c>
      <c r="U69" s="12">
        <f t="shared" si="11"/>
        <v>36690</v>
      </c>
      <c r="V69" s="9"/>
      <c r="W69" s="10"/>
      <c r="X69" s="59">
        <f t="shared" si="12"/>
        <v>0</v>
      </c>
      <c r="Y69" s="60">
        <f t="shared" si="13"/>
        <v>0</v>
      </c>
    </row>
    <row r="70" spans="1:25" x14ac:dyDescent="0.45">
      <c r="A70" s="9">
        <v>2</v>
      </c>
      <c r="B70" s="28" t="s">
        <v>122</v>
      </c>
      <c r="C70" s="9" t="s">
        <v>121</v>
      </c>
      <c r="D70" s="10"/>
      <c r="E70" s="9">
        <v>6637</v>
      </c>
      <c r="F70" s="9">
        <v>7175</v>
      </c>
      <c r="G70" s="9">
        <v>7200</v>
      </c>
      <c r="H70" s="9">
        <v>6000</v>
      </c>
      <c r="I70" s="9">
        <v>7200</v>
      </c>
      <c r="J70" s="8">
        <v>0</v>
      </c>
      <c r="K70" s="9">
        <v>7200</v>
      </c>
      <c r="L70" s="12">
        <v>26.5</v>
      </c>
      <c r="M70" s="41">
        <f t="shared" ref="M70:M85" si="14">K70*L70</f>
        <v>190800</v>
      </c>
      <c r="N70" s="29">
        <v>1800</v>
      </c>
      <c r="O70" s="50">
        <f t="shared" si="8"/>
        <v>47700</v>
      </c>
      <c r="P70" s="29">
        <v>1800</v>
      </c>
      <c r="Q70" s="50">
        <f t="shared" si="9"/>
        <v>47700</v>
      </c>
      <c r="R70" s="29">
        <v>1800</v>
      </c>
      <c r="S70" s="50">
        <f t="shared" si="10"/>
        <v>47700</v>
      </c>
      <c r="T70" s="29">
        <v>1800</v>
      </c>
      <c r="U70" s="12">
        <f t="shared" si="11"/>
        <v>47700</v>
      </c>
      <c r="V70" s="9"/>
      <c r="W70" s="10"/>
      <c r="X70" s="59">
        <f t="shared" si="12"/>
        <v>0</v>
      </c>
      <c r="Y70" s="60">
        <f t="shared" si="13"/>
        <v>0</v>
      </c>
    </row>
    <row r="71" spans="1:25" x14ac:dyDescent="0.45">
      <c r="A71" s="9">
        <v>3</v>
      </c>
      <c r="B71" s="30" t="s">
        <v>123</v>
      </c>
      <c r="C71" s="6" t="s">
        <v>121</v>
      </c>
      <c r="D71" s="10"/>
      <c r="E71" s="9">
        <v>4236</v>
      </c>
      <c r="F71" s="9">
        <v>3925</v>
      </c>
      <c r="G71" s="9">
        <v>4000</v>
      </c>
      <c r="H71" s="9">
        <v>7000</v>
      </c>
      <c r="I71" s="9">
        <v>4000</v>
      </c>
      <c r="J71" s="8">
        <v>0</v>
      </c>
      <c r="K71" s="9">
        <v>4000</v>
      </c>
      <c r="L71" s="12">
        <v>7</v>
      </c>
      <c r="M71" s="41">
        <f t="shared" si="14"/>
        <v>28000</v>
      </c>
      <c r="N71" s="27">
        <v>1000</v>
      </c>
      <c r="O71" s="50">
        <f t="shared" si="8"/>
        <v>7000</v>
      </c>
      <c r="P71" s="27">
        <v>1000</v>
      </c>
      <c r="Q71" s="50">
        <f t="shared" si="9"/>
        <v>7000</v>
      </c>
      <c r="R71" s="27">
        <v>1000</v>
      </c>
      <c r="S71" s="50">
        <f t="shared" si="10"/>
        <v>7000</v>
      </c>
      <c r="T71" s="27">
        <v>1000</v>
      </c>
      <c r="U71" s="12">
        <f t="shared" si="11"/>
        <v>7000</v>
      </c>
      <c r="V71" s="9"/>
      <c r="W71" s="10"/>
      <c r="X71" s="59">
        <f t="shared" si="12"/>
        <v>0</v>
      </c>
      <c r="Y71" s="60">
        <f t="shared" si="13"/>
        <v>0</v>
      </c>
    </row>
    <row r="72" spans="1:25" x14ac:dyDescent="0.45">
      <c r="A72" s="9">
        <v>4</v>
      </c>
      <c r="B72" s="30" t="s">
        <v>124</v>
      </c>
      <c r="C72" s="6" t="s">
        <v>121</v>
      </c>
      <c r="D72" s="10"/>
      <c r="E72" s="9">
        <v>10486</v>
      </c>
      <c r="F72" s="9">
        <v>10594</v>
      </c>
      <c r="G72" s="9">
        <v>11000</v>
      </c>
      <c r="H72" s="9">
        <v>8000</v>
      </c>
      <c r="I72" s="9">
        <v>11000</v>
      </c>
      <c r="J72" s="8">
        <v>0</v>
      </c>
      <c r="K72" s="9">
        <v>11000</v>
      </c>
      <c r="L72" s="12">
        <v>11</v>
      </c>
      <c r="M72" s="41">
        <f t="shared" si="14"/>
        <v>121000</v>
      </c>
      <c r="N72" s="27">
        <v>2750</v>
      </c>
      <c r="O72" s="50">
        <f t="shared" si="8"/>
        <v>30250</v>
      </c>
      <c r="P72" s="27">
        <v>2750</v>
      </c>
      <c r="Q72" s="50">
        <f t="shared" si="9"/>
        <v>30250</v>
      </c>
      <c r="R72" s="27">
        <v>2750</v>
      </c>
      <c r="S72" s="50">
        <f t="shared" si="10"/>
        <v>30250</v>
      </c>
      <c r="T72" s="27">
        <v>2750</v>
      </c>
      <c r="U72" s="12">
        <f t="shared" si="11"/>
        <v>30250</v>
      </c>
      <c r="V72" s="9"/>
      <c r="W72" s="10"/>
      <c r="X72" s="59">
        <f t="shared" si="12"/>
        <v>0</v>
      </c>
      <c r="Y72" s="60">
        <f t="shared" si="13"/>
        <v>0</v>
      </c>
    </row>
    <row r="73" spans="1:25" x14ac:dyDescent="0.45">
      <c r="A73" s="9">
        <v>5</v>
      </c>
      <c r="B73" s="30" t="s">
        <v>125</v>
      </c>
      <c r="C73" s="6" t="s">
        <v>121</v>
      </c>
      <c r="D73" s="9"/>
      <c r="E73" s="9">
        <v>7436</v>
      </c>
      <c r="F73" s="9">
        <v>7802</v>
      </c>
      <c r="G73" s="9">
        <v>7800</v>
      </c>
      <c r="H73" s="9">
        <v>7000</v>
      </c>
      <c r="I73" s="9">
        <v>7800</v>
      </c>
      <c r="J73" s="8">
        <v>0</v>
      </c>
      <c r="K73" s="9">
        <v>7800</v>
      </c>
      <c r="L73" s="15">
        <v>7</v>
      </c>
      <c r="M73" s="41">
        <f t="shared" si="14"/>
        <v>54600</v>
      </c>
      <c r="N73" s="29">
        <v>1950</v>
      </c>
      <c r="O73" s="50">
        <f t="shared" si="8"/>
        <v>13650</v>
      </c>
      <c r="P73" s="29">
        <v>1950</v>
      </c>
      <c r="Q73" s="50">
        <f t="shared" si="9"/>
        <v>13650</v>
      </c>
      <c r="R73" s="29">
        <v>1950</v>
      </c>
      <c r="S73" s="50">
        <f t="shared" si="10"/>
        <v>13650</v>
      </c>
      <c r="T73" s="29">
        <v>1950</v>
      </c>
      <c r="U73" s="12">
        <f t="shared" si="11"/>
        <v>13650</v>
      </c>
      <c r="V73" s="9"/>
      <c r="W73" s="10"/>
      <c r="X73" s="59">
        <f t="shared" si="12"/>
        <v>0</v>
      </c>
      <c r="Y73" s="60">
        <f t="shared" si="13"/>
        <v>0</v>
      </c>
    </row>
    <row r="74" spans="1:25" x14ac:dyDescent="0.45">
      <c r="A74" s="9">
        <v>6</v>
      </c>
      <c r="B74" s="30" t="s">
        <v>126</v>
      </c>
      <c r="C74" s="6" t="s">
        <v>121</v>
      </c>
      <c r="D74" s="9"/>
      <c r="E74" s="9">
        <v>8115</v>
      </c>
      <c r="F74" s="9">
        <v>7914</v>
      </c>
      <c r="G74" s="9">
        <v>8000</v>
      </c>
      <c r="H74" s="9">
        <v>7000</v>
      </c>
      <c r="I74" s="9">
        <v>8000</v>
      </c>
      <c r="J74" s="8">
        <v>0</v>
      </c>
      <c r="K74" s="9">
        <v>8000</v>
      </c>
      <c r="L74" s="15">
        <v>9</v>
      </c>
      <c r="M74" s="41">
        <f t="shared" si="14"/>
        <v>72000</v>
      </c>
      <c r="N74" s="29">
        <v>2000</v>
      </c>
      <c r="O74" s="50">
        <f t="shared" si="8"/>
        <v>18000</v>
      </c>
      <c r="P74" s="29">
        <v>2000</v>
      </c>
      <c r="Q74" s="50">
        <f t="shared" si="9"/>
        <v>18000</v>
      </c>
      <c r="R74" s="29">
        <v>2000</v>
      </c>
      <c r="S74" s="50">
        <f t="shared" si="10"/>
        <v>18000</v>
      </c>
      <c r="T74" s="29">
        <v>2000</v>
      </c>
      <c r="U74" s="12">
        <f t="shared" si="11"/>
        <v>18000</v>
      </c>
      <c r="V74" s="9"/>
      <c r="W74" s="10"/>
      <c r="X74" s="59">
        <f t="shared" si="12"/>
        <v>0</v>
      </c>
      <c r="Y74" s="60">
        <f t="shared" si="13"/>
        <v>0</v>
      </c>
    </row>
    <row r="75" spans="1:25" x14ac:dyDescent="0.45">
      <c r="A75" s="9">
        <v>7</v>
      </c>
      <c r="B75" s="30" t="s">
        <v>127</v>
      </c>
      <c r="C75" s="6" t="s">
        <v>121</v>
      </c>
      <c r="D75" s="9"/>
      <c r="E75" s="9">
        <v>8007</v>
      </c>
      <c r="F75" s="9">
        <v>7593</v>
      </c>
      <c r="G75" s="9">
        <v>8000</v>
      </c>
      <c r="H75" s="9">
        <v>7000</v>
      </c>
      <c r="I75" s="9">
        <v>8000</v>
      </c>
      <c r="J75" s="8">
        <v>0</v>
      </c>
      <c r="K75" s="9">
        <v>8000</v>
      </c>
      <c r="L75" s="15">
        <v>35</v>
      </c>
      <c r="M75" s="41">
        <f t="shared" si="14"/>
        <v>280000</v>
      </c>
      <c r="N75" s="27">
        <v>2000</v>
      </c>
      <c r="O75" s="50">
        <f t="shared" si="8"/>
        <v>70000</v>
      </c>
      <c r="P75" s="27">
        <v>2000</v>
      </c>
      <c r="Q75" s="50">
        <f t="shared" si="9"/>
        <v>70000</v>
      </c>
      <c r="R75" s="27">
        <v>2000</v>
      </c>
      <c r="S75" s="50">
        <f t="shared" si="10"/>
        <v>70000</v>
      </c>
      <c r="T75" s="27">
        <v>2000</v>
      </c>
      <c r="U75" s="12">
        <f t="shared" si="11"/>
        <v>70000</v>
      </c>
      <c r="V75" s="9"/>
      <c r="W75" s="10"/>
      <c r="X75" s="59">
        <f t="shared" si="12"/>
        <v>0</v>
      </c>
      <c r="Y75" s="60">
        <f t="shared" si="13"/>
        <v>0</v>
      </c>
    </row>
    <row r="76" spans="1:25" x14ac:dyDescent="0.45">
      <c r="A76" s="9">
        <v>8</v>
      </c>
      <c r="B76" s="30" t="s">
        <v>163</v>
      </c>
      <c r="C76" s="6" t="s">
        <v>121</v>
      </c>
      <c r="D76" s="9"/>
      <c r="E76" s="9">
        <v>0</v>
      </c>
      <c r="F76" s="9">
        <v>0</v>
      </c>
      <c r="G76" s="9">
        <v>100</v>
      </c>
      <c r="H76" s="9">
        <v>200</v>
      </c>
      <c r="I76" s="9">
        <v>300</v>
      </c>
      <c r="J76" s="8">
        <v>0</v>
      </c>
      <c r="K76" s="9">
        <v>300</v>
      </c>
      <c r="L76" s="15">
        <v>80</v>
      </c>
      <c r="M76" s="41">
        <f t="shared" si="14"/>
        <v>24000</v>
      </c>
      <c r="N76" s="27">
        <v>150</v>
      </c>
      <c r="O76" s="50">
        <f t="shared" si="8"/>
        <v>12000</v>
      </c>
      <c r="P76" s="27">
        <v>0</v>
      </c>
      <c r="Q76" s="50">
        <v>0</v>
      </c>
      <c r="R76" s="27">
        <v>150</v>
      </c>
      <c r="S76" s="50">
        <f t="shared" si="10"/>
        <v>12000</v>
      </c>
      <c r="T76" s="27">
        <v>0</v>
      </c>
      <c r="U76" s="12">
        <f t="shared" si="11"/>
        <v>0</v>
      </c>
      <c r="V76" s="9"/>
      <c r="W76" s="10"/>
      <c r="X76" s="59">
        <f t="shared" si="12"/>
        <v>0</v>
      </c>
      <c r="Y76" s="60">
        <f t="shared" si="13"/>
        <v>0</v>
      </c>
    </row>
    <row r="77" spans="1:25" x14ac:dyDescent="0.45">
      <c r="A77" s="9">
        <v>9</v>
      </c>
      <c r="B77" s="30" t="s">
        <v>128</v>
      </c>
      <c r="C77" s="6" t="s">
        <v>121</v>
      </c>
      <c r="D77" s="9"/>
      <c r="E77" s="9">
        <v>2284</v>
      </c>
      <c r="F77" s="9">
        <v>2094</v>
      </c>
      <c r="G77" s="9">
        <v>2100</v>
      </c>
      <c r="H77" s="9">
        <v>2000</v>
      </c>
      <c r="I77" s="9">
        <v>2100</v>
      </c>
      <c r="J77" s="8">
        <v>0</v>
      </c>
      <c r="K77" s="9">
        <v>2100</v>
      </c>
      <c r="L77" s="15">
        <v>7</v>
      </c>
      <c r="M77" s="41">
        <f t="shared" si="14"/>
        <v>14700</v>
      </c>
      <c r="N77" s="27">
        <v>525</v>
      </c>
      <c r="O77" s="50">
        <f t="shared" si="8"/>
        <v>3675</v>
      </c>
      <c r="P77" s="27">
        <v>525</v>
      </c>
      <c r="Q77" s="50">
        <f t="shared" si="9"/>
        <v>3675</v>
      </c>
      <c r="R77" s="27">
        <v>525</v>
      </c>
      <c r="S77" s="50">
        <f t="shared" si="10"/>
        <v>3675</v>
      </c>
      <c r="T77" s="27">
        <v>525</v>
      </c>
      <c r="U77" s="12">
        <f t="shared" si="11"/>
        <v>3675</v>
      </c>
      <c r="V77" s="9"/>
      <c r="W77" s="10"/>
      <c r="X77" s="59">
        <f t="shared" si="12"/>
        <v>0</v>
      </c>
      <c r="Y77" s="60">
        <f t="shared" si="13"/>
        <v>0</v>
      </c>
    </row>
    <row r="78" spans="1:25" x14ac:dyDescent="0.45">
      <c r="A78" s="9">
        <v>10</v>
      </c>
      <c r="B78" s="30" t="s">
        <v>129</v>
      </c>
      <c r="C78" s="6" t="s">
        <v>121</v>
      </c>
      <c r="D78" s="9"/>
      <c r="E78" s="9">
        <v>3926</v>
      </c>
      <c r="F78" s="9">
        <v>3925</v>
      </c>
      <c r="G78" s="9">
        <v>4000</v>
      </c>
      <c r="H78" s="9">
        <v>1700</v>
      </c>
      <c r="I78" s="9">
        <v>4000</v>
      </c>
      <c r="J78" s="8">
        <v>0</v>
      </c>
      <c r="K78" s="9">
        <v>4000</v>
      </c>
      <c r="L78" s="15">
        <v>5</v>
      </c>
      <c r="M78" s="41">
        <f t="shared" si="14"/>
        <v>20000</v>
      </c>
      <c r="N78" s="27">
        <v>1000</v>
      </c>
      <c r="O78" s="50">
        <f t="shared" si="8"/>
        <v>5000</v>
      </c>
      <c r="P78" s="27">
        <v>1000</v>
      </c>
      <c r="Q78" s="50">
        <f t="shared" si="9"/>
        <v>5000</v>
      </c>
      <c r="R78" s="27">
        <v>1000</v>
      </c>
      <c r="S78" s="50">
        <f t="shared" si="10"/>
        <v>5000</v>
      </c>
      <c r="T78" s="27">
        <v>1000</v>
      </c>
      <c r="U78" s="12">
        <f t="shared" si="11"/>
        <v>5000</v>
      </c>
      <c r="V78" s="9"/>
      <c r="W78" s="10"/>
      <c r="X78" s="59">
        <f t="shared" si="12"/>
        <v>0</v>
      </c>
      <c r="Y78" s="60">
        <f t="shared" si="13"/>
        <v>0</v>
      </c>
    </row>
    <row r="79" spans="1:25" x14ac:dyDescent="0.45">
      <c r="A79" s="9">
        <v>11</v>
      </c>
      <c r="B79" s="30" t="s">
        <v>130</v>
      </c>
      <c r="C79" s="6" t="s">
        <v>121</v>
      </c>
      <c r="D79" s="9"/>
      <c r="E79" s="9">
        <v>2635</v>
      </c>
      <c r="F79" s="9">
        <v>1810</v>
      </c>
      <c r="G79" s="9">
        <v>2000</v>
      </c>
      <c r="H79" s="9">
        <v>800</v>
      </c>
      <c r="I79" s="9">
        <v>2000</v>
      </c>
      <c r="J79" s="8">
        <v>0</v>
      </c>
      <c r="K79" s="9">
        <v>2000</v>
      </c>
      <c r="L79" s="15">
        <v>7</v>
      </c>
      <c r="M79" s="41">
        <f t="shared" si="14"/>
        <v>14000</v>
      </c>
      <c r="N79" s="27">
        <v>500</v>
      </c>
      <c r="O79" s="50">
        <f t="shared" si="8"/>
        <v>3500</v>
      </c>
      <c r="P79" s="27">
        <v>500</v>
      </c>
      <c r="Q79" s="50">
        <f t="shared" si="9"/>
        <v>3500</v>
      </c>
      <c r="R79" s="27">
        <v>500</v>
      </c>
      <c r="S79" s="50">
        <f t="shared" si="10"/>
        <v>3500</v>
      </c>
      <c r="T79" s="27">
        <v>500</v>
      </c>
      <c r="U79" s="12">
        <f t="shared" si="11"/>
        <v>3500</v>
      </c>
      <c r="V79" s="9"/>
      <c r="W79" s="10"/>
      <c r="X79" s="59">
        <f t="shared" si="12"/>
        <v>0</v>
      </c>
      <c r="Y79" s="60">
        <f t="shared" si="13"/>
        <v>0</v>
      </c>
    </row>
    <row r="80" spans="1:25" x14ac:dyDescent="0.45">
      <c r="A80" s="9">
        <v>12</v>
      </c>
      <c r="B80" s="30" t="s">
        <v>131</v>
      </c>
      <c r="C80" s="6" t="s">
        <v>121</v>
      </c>
      <c r="D80" s="9"/>
      <c r="E80" s="9">
        <v>2472</v>
      </c>
      <c r="F80" s="9">
        <v>2783</v>
      </c>
      <c r="G80" s="9">
        <v>3000</v>
      </c>
      <c r="H80" s="9">
        <v>2000</v>
      </c>
      <c r="I80" s="9">
        <v>3000</v>
      </c>
      <c r="J80" s="8">
        <v>0</v>
      </c>
      <c r="K80" s="9">
        <v>3000</v>
      </c>
      <c r="L80" s="12">
        <v>7</v>
      </c>
      <c r="M80" s="41">
        <f t="shared" si="14"/>
        <v>21000</v>
      </c>
      <c r="N80" s="29">
        <v>750</v>
      </c>
      <c r="O80" s="50">
        <f t="shared" si="8"/>
        <v>5250</v>
      </c>
      <c r="P80" s="29">
        <v>750</v>
      </c>
      <c r="Q80" s="50">
        <f t="shared" si="9"/>
        <v>5250</v>
      </c>
      <c r="R80" s="29">
        <v>750</v>
      </c>
      <c r="S80" s="50">
        <f t="shared" si="10"/>
        <v>5250</v>
      </c>
      <c r="T80" s="29">
        <v>750</v>
      </c>
      <c r="U80" s="12">
        <f t="shared" si="11"/>
        <v>5250</v>
      </c>
      <c r="V80" s="9"/>
      <c r="W80" s="10"/>
      <c r="X80" s="59">
        <f t="shared" si="12"/>
        <v>0</v>
      </c>
      <c r="Y80" s="60">
        <f t="shared" si="13"/>
        <v>0</v>
      </c>
    </row>
    <row r="81" spans="1:25" x14ac:dyDescent="0.45">
      <c r="A81" s="9">
        <v>13</v>
      </c>
      <c r="B81" s="30" t="s">
        <v>132</v>
      </c>
      <c r="C81" s="6" t="s">
        <v>121</v>
      </c>
      <c r="D81" s="9"/>
      <c r="E81" s="9">
        <v>2160</v>
      </c>
      <c r="F81" s="9">
        <v>2191</v>
      </c>
      <c r="G81" s="9">
        <v>2200</v>
      </c>
      <c r="H81" s="9">
        <v>1500</v>
      </c>
      <c r="I81" s="9">
        <v>2200</v>
      </c>
      <c r="J81" s="8">
        <v>0</v>
      </c>
      <c r="K81" s="9">
        <v>2200</v>
      </c>
      <c r="L81" s="12">
        <v>7</v>
      </c>
      <c r="M81" s="41">
        <f t="shared" si="14"/>
        <v>15400</v>
      </c>
      <c r="N81" s="29">
        <v>550</v>
      </c>
      <c r="O81" s="50">
        <f t="shared" si="8"/>
        <v>3850</v>
      </c>
      <c r="P81" s="29">
        <v>550</v>
      </c>
      <c r="Q81" s="50">
        <f t="shared" si="9"/>
        <v>3850</v>
      </c>
      <c r="R81" s="29">
        <v>550</v>
      </c>
      <c r="S81" s="50">
        <f t="shared" si="10"/>
        <v>3850</v>
      </c>
      <c r="T81" s="29">
        <v>550</v>
      </c>
      <c r="U81" s="12">
        <f t="shared" si="11"/>
        <v>3850</v>
      </c>
      <c r="V81" s="9"/>
      <c r="W81" s="10"/>
      <c r="X81" s="59">
        <f t="shared" si="12"/>
        <v>0</v>
      </c>
      <c r="Y81" s="60">
        <f t="shared" si="13"/>
        <v>0</v>
      </c>
    </row>
    <row r="82" spans="1:25" x14ac:dyDescent="0.45">
      <c r="A82" s="9">
        <v>14</v>
      </c>
      <c r="B82" s="30" t="s">
        <v>133</v>
      </c>
      <c r="C82" s="6" t="s">
        <v>121</v>
      </c>
      <c r="D82" s="9"/>
      <c r="E82" s="9">
        <v>2193</v>
      </c>
      <c r="F82" s="9">
        <v>2187</v>
      </c>
      <c r="G82" s="9">
        <v>2200</v>
      </c>
      <c r="H82" s="9">
        <v>800</v>
      </c>
      <c r="I82" s="9">
        <v>2200</v>
      </c>
      <c r="J82" s="8">
        <v>0</v>
      </c>
      <c r="K82" s="9">
        <v>2200</v>
      </c>
      <c r="L82" s="12">
        <v>7</v>
      </c>
      <c r="M82" s="41">
        <f t="shared" si="14"/>
        <v>15400</v>
      </c>
      <c r="N82" s="29">
        <v>550</v>
      </c>
      <c r="O82" s="50">
        <f t="shared" si="8"/>
        <v>3850</v>
      </c>
      <c r="P82" s="29">
        <v>550</v>
      </c>
      <c r="Q82" s="50">
        <f t="shared" si="9"/>
        <v>3850</v>
      </c>
      <c r="R82" s="29">
        <v>550</v>
      </c>
      <c r="S82" s="50">
        <f t="shared" si="10"/>
        <v>3850</v>
      </c>
      <c r="T82" s="29">
        <v>550</v>
      </c>
      <c r="U82" s="12">
        <f t="shared" si="11"/>
        <v>3850</v>
      </c>
      <c r="V82" s="9"/>
      <c r="W82" s="10"/>
      <c r="X82" s="59">
        <f t="shared" si="12"/>
        <v>0</v>
      </c>
      <c r="Y82" s="60">
        <f t="shared" si="13"/>
        <v>0</v>
      </c>
    </row>
    <row r="83" spans="1:25" x14ac:dyDescent="0.45">
      <c r="A83" s="9">
        <v>15</v>
      </c>
      <c r="B83" s="30" t="s">
        <v>134</v>
      </c>
      <c r="C83" s="6" t="s">
        <v>121</v>
      </c>
      <c r="D83" s="9"/>
      <c r="E83" s="9">
        <v>1658</v>
      </c>
      <c r="F83" s="9">
        <v>1810</v>
      </c>
      <c r="G83" s="9">
        <v>1900</v>
      </c>
      <c r="H83" s="9">
        <v>800</v>
      </c>
      <c r="I83" s="9">
        <v>1900</v>
      </c>
      <c r="J83" s="8">
        <v>0</v>
      </c>
      <c r="K83" s="9">
        <v>1900</v>
      </c>
      <c r="L83" s="12">
        <v>7</v>
      </c>
      <c r="M83" s="41">
        <f t="shared" si="14"/>
        <v>13300</v>
      </c>
      <c r="N83" s="29">
        <v>475</v>
      </c>
      <c r="O83" s="50">
        <f t="shared" si="8"/>
        <v>3325</v>
      </c>
      <c r="P83" s="29">
        <v>475</v>
      </c>
      <c r="Q83" s="50">
        <f t="shared" si="9"/>
        <v>3325</v>
      </c>
      <c r="R83" s="29">
        <v>475</v>
      </c>
      <c r="S83" s="50">
        <f t="shared" si="10"/>
        <v>3325</v>
      </c>
      <c r="T83" s="29">
        <v>475</v>
      </c>
      <c r="U83" s="12">
        <f t="shared" si="11"/>
        <v>3325</v>
      </c>
      <c r="V83" s="9"/>
      <c r="W83" s="10"/>
      <c r="X83" s="59">
        <f t="shared" si="12"/>
        <v>0</v>
      </c>
      <c r="Y83" s="60">
        <f t="shared" si="13"/>
        <v>0</v>
      </c>
    </row>
    <row r="84" spans="1:25" x14ac:dyDescent="0.45">
      <c r="A84" s="9">
        <v>16</v>
      </c>
      <c r="B84" s="30" t="s">
        <v>135</v>
      </c>
      <c r="C84" s="6" t="s">
        <v>121</v>
      </c>
      <c r="D84" s="9"/>
      <c r="E84" s="9">
        <v>1674</v>
      </c>
      <c r="F84" s="9">
        <v>1814</v>
      </c>
      <c r="G84" s="9">
        <v>1900</v>
      </c>
      <c r="H84" s="9">
        <v>800</v>
      </c>
      <c r="I84" s="9">
        <v>1900</v>
      </c>
      <c r="J84" s="8">
        <v>0</v>
      </c>
      <c r="K84" s="9">
        <v>1900</v>
      </c>
      <c r="L84" s="12">
        <v>7</v>
      </c>
      <c r="M84" s="41">
        <f t="shared" si="14"/>
        <v>13300</v>
      </c>
      <c r="N84" s="29">
        <v>475</v>
      </c>
      <c r="O84" s="50">
        <f t="shared" si="8"/>
        <v>3325</v>
      </c>
      <c r="P84" s="29">
        <v>475</v>
      </c>
      <c r="Q84" s="50">
        <f t="shared" si="9"/>
        <v>3325</v>
      </c>
      <c r="R84" s="29">
        <v>475</v>
      </c>
      <c r="S84" s="50">
        <f t="shared" si="10"/>
        <v>3325</v>
      </c>
      <c r="T84" s="29">
        <v>475</v>
      </c>
      <c r="U84" s="12">
        <f t="shared" si="11"/>
        <v>3325</v>
      </c>
      <c r="V84" s="9"/>
      <c r="W84" s="10"/>
      <c r="X84" s="59">
        <f t="shared" si="12"/>
        <v>0</v>
      </c>
      <c r="Y84" s="60">
        <f t="shared" si="13"/>
        <v>0</v>
      </c>
    </row>
    <row r="85" spans="1:25" x14ac:dyDescent="0.45">
      <c r="A85" s="9">
        <v>17</v>
      </c>
      <c r="B85" s="45" t="s">
        <v>136</v>
      </c>
      <c r="C85" s="46" t="s">
        <v>121</v>
      </c>
      <c r="D85" s="8"/>
      <c r="E85" s="8">
        <v>2568</v>
      </c>
      <c r="F85" s="8">
        <v>2204</v>
      </c>
      <c r="G85" s="8">
        <v>2200</v>
      </c>
      <c r="H85" s="8">
        <v>800</v>
      </c>
      <c r="I85" s="8">
        <v>2200</v>
      </c>
      <c r="J85" s="8">
        <v>0</v>
      </c>
      <c r="K85" s="8">
        <v>2200</v>
      </c>
      <c r="L85" s="41">
        <v>7</v>
      </c>
      <c r="M85" s="41">
        <f t="shared" si="14"/>
        <v>15400</v>
      </c>
      <c r="N85" s="29">
        <v>550</v>
      </c>
      <c r="O85" s="50">
        <f t="shared" si="8"/>
        <v>3850</v>
      </c>
      <c r="P85" s="29">
        <v>550</v>
      </c>
      <c r="Q85" s="50">
        <f t="shared" si="9"/>
        <v>3850</v>
      </c>
      <c r="R85" s="29">
        <v>550</v>
      </c>
      <c r="S85" s="50">
        <f t="shared" si="10"/>
        <v>3850</v>
      </c>
      <c r="T85" s="29">
        <v>550</v>
      </c>
      <c r="U85" s="12">
        <f t="shared" si="11"/>
        <v>3850</v>
      </c>
      <c r="V85" s="8"/>
      <c r="W85" s="31"/>
      <c r="X85" s="59">
        <f t="shared" si="12"/>
        <v>0</v>
      </c>
      <c r="Y85" s="60">
        <f t="shared" si="13"/>
        <v>0</v>
      </c>
    </row>
    <row r="86" spans="1:25" ht="22.15" customHeight="1" x14ac:dyDescent="0.45">
      <c r="A86" s="43"/>
      <c r="B86" s="44"/>
      <c r="C86" s="35"/>
      <c r="D86" s="35"/>
      <c r="E86" s="35"/>
      <c r="F86" s="35"/>
      <c r="G86" s="35"/>
      <c r="H86" s="35"/>
      <c r="I86" s="35"/>
      <c r="J86" s="138" t="s">
        <v>140</v>
      </c>
      <c r="K86" s="139"/>
      <c r="L86" s="124" t="s">
        <v>143</v>
      </c>
      <c r="M86" s="140">
        <f>SUM(M69:M85)</f>
        <v>1103688</v>
      </c>
      <c r="N86" s="14"/>
      <c r="O86" s="67">
        <f>SUM(O69:O85)</f>
        <v>307605</v>
      </c>
      <c r="P86" s="14"/>
      <c r="Q86" s="67">
        <f>SUM(Q69:Q85)</f>
        <v>266253</v>
      </c>
      <c r="R86" s="14"/>
      <c r="S86" s="67">
        <f>SUM(S69:S85)</f>
        <v>270915</v>
      </c>
      <c r="T86" s="14"/>
      <c r="U86" s="67">
        <f>SUM(U69:U85)</f>
        <v>258915</v>
      </c>
      <c r="V86" s="10"/>
      <c r="W86" s="10"/>
      <c r="X86" s="57"/>
      <c r="Y86" s="57">
        <f t="shared" si="13"/>
        <v>0</v>
      </c>
    </row>
    <row r="87" spans="1:25" ht="22.9" customHeight="1" x14ac:dyDescent="0.5">
      <c r="A87" s="9"/>
      <c r="B87" s="10"/>
      <c r="C87" s="66" t="s">
        <v>0</v>
      </c>
      <c r="D87" s="9"/>
      <c r="E87" s="9" t="s">
        <v>153</v>
      </c>
      <c r="F87" s="9" t="s">
        <v>154</v>
      </c>
      <c r="G87" s="9"/>
      <c r="H87" s="61" t="s">
        <v>141</v>
      </c>
      <c r="I87" s="102" t="s">
        <v>141</v>
      </c>
      <c r="J87" s="103"/>
      <c r="K87" s="10" t="s">
        <v>159</v>
      </c>
      <c r="L87" s="104">
        <f>M67+M86</f>
        <v>1718900</v>
      </c>
      <c r="M87" s="105"/>
      <c r="N87" s="100">
        <v>503718</v>
      </c>
      <c r="O87" s="101"/>
      <c r="P87" s="100">
        <v>424369</v>
      </c>
      <c r="Q87" s="101"/>
      <c r="R87" s="100">
        <v>447240</v>
      </c>
      <c r="S87" s="101"/>
      <c r="T87" s="100">
        <v>343573</v>
      </c>
      <c r="U87" s="101"/>
      <c r="V87" s="26"/>
      <c r="W87" s="10"/>
      <c r="X87" s="58" t="s">
        <v>142</v>
      </c>
      <c r="Y87" s="62">
        <f>N87+P87+R87+T87</f>
        <v>1718900</v>
      </c>
    </row>
    <row r="88" spans="1:25" ht="10.5" customHeight="1" x14ac:dyDescent="0.45">
      <c r="A88" s="52"/>
      <c r="B88" s="63"/>
      <c r="C88" s="63"/>
      <c r="D88" s="52"/>
      <c r="E88" s="52"/>
      <c r="F88" s="52"/>
      <c r="G88" s="52"/>
      <c r="H88" s="52"/>
      <c r="I88" s="52"/>
      <c r="J88" s="52"/>
      <c r="K88" s="52"/>
      <c r="L88" s="64"/>
      <c r="M88" s="63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7"/>
      <c r="Y88" s="57"/>
    </row>
    <row r="89" spans="1:25" ht="23.25" x14ac:dyDescent="0.5">
      <c r="A89" s="107" t="s">
        <v>196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</row>
    <row r="90" spans="1:25" ht="23.25" x14ac:dyDescent="0.5">
      <c r="A90" s="107" t="s">
        <v>31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5" ht="11.25" customHeight="1" x14ac:dyDescent="0.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</row>
    <row r="92" spans="1:25" x14ac:dyDescent="0.45">
      <c r="A92" s="108" t="s">
        <v>32</v>
      </c>
      <c r="B92" s="110" t="s">
        <v>15</v>
      </c>
      <c r="C92" s="32" t="s">
        <v>16</v>
      </c>
      <c r="D92" s="33"/>
      <c r="E92" s="112" t="s">
        <v>33</v>
      </c>
      <c r="F92" s="112"/>
      <c r="G92" s="112"/>
      <c r="H92" s="32" t="s">
        <v>34</v>
      </c>
      <c r="I92" s="40" t="s">
        <v>17</v>
      </c>
      <c r="J92" s="32" t="s">
        <v>35</v>
      </c>
      <c r="K92" s="1" t="s">
        <v>18</v>
      </c>
      <c r="L92" s="133" t="s">
        <v>36</v>
      </c>
      <c r="M92" s="2" t="s">
        <v>19</v>
      </c>
      <c r="N92" s="95" t="s">
        <v>24</v>
      </c>
      <c r="O92" s="96"/>
      <c r="P92" s="95" t="s">
        <v>25</v>
      </c>
      <c r="Q92" s="96"/>
      <c r="R92" s="95" t="s">
        <v>26</v>
      </c>
      <c r="S92" s="96"/>
      <c r="T92" s="95" t="s">
        <v>27</v>
      </c>
      <c r="U92" s="96"/>
      <c r="V92" s="113" t="s">
        <v>37</v>
      </c>
      <c r="W92" s="114"/>
    </row>
    <row r="93" spans="1:25" x14ac:dyDescent="0.45">
      <c r="A93" s="109"/>
      <c r="B93" s="111"/>
      <c r="C93" s="37" t="s">
        <v>20</v>
      </c>
      <c r="D93" s="37"/>
      <c r="E93" s="32" t="s">
        <v>195</v>
      </c>
      <c r="F93" s="32" t="s">
        <v>38</v>
      </c>
      <c r="G93" s="32" t="s">
        <v>139</v>
      </c>
      <c r="H93" s="37" t="s">
        <v>194</v>
      </c>
      <c r="I93" s="36" t="s">
        <v>165</v>
      </c>
      <c r="J93" s="37" t="s">
        <v>40</v>
      </c>
      <c r="K93" s="3" t="s">
        <v>166</v>
      </c>
      <c r="L93" s="132" t="s">
        <v>41</v>
      </c>
      <c r="M93" s="4" t="s">
        <v>21</v>
      </c>
      <c r="N93" s="34" t="s">
        <v>11</v>
      </c>
      <c r="O93" s="34" t="s">
        <v>22</v>
      </c>
      <c r="P93" s="34" t="s">
        <v>11</v>
      </c>
      <c r="Q93" s="34" t="s">
        <v>22</v>
      </c>
      <c r="R93" s="34" t="s">
        <v>11</v>
      </c>
      <c r="S93" s="34" t="s">
        <v>22</v>
      </c>
      <c r="T93" s="34" t="s">
        <v>11</v>
      </c>
      <c r="U93" s="34" t="s">
        <v>22</v>
      </c>
      <c r="V93" s="92" t="s">
        <v>11</v>
      </c>
      <c r="W93" s="38" t="s">
        <v>22</v>
      </c>
      <c r="X93" s="89" t="s">
        <v>142</v>
      </c>
      <c r="Y93" s="89" t="s">
        <v>142</v>
      </c>
    </row>
    <row r="94" spans="1:25" x14ac:dyDescent="0.45">
      <c r="A94" s="39"/>
      <c r="B94" s="131" t="s">
        <v>193</v>
      </c>
      <c r="C94" s="130"/>
      <c r="D94" s="130"/>
      <c r="E94" s="130"/>
      <c r="F94" s="130"/>
      <c r="G94" s="130"/>
      <c r="H94" s="130"/>
      <c r="I94" s="39"/>
      <c r="J94" s="130"/>
      <c r="K94" s="136"/>
      <c r="L94" s="136"/>
      <c r="M94" s="137"/>
      <c r="N94" s="129"/>
      <c r="O94" s="129"/>
      <c r="P94" s="128"/>
      <c r="Q94" s="128"/>
      <c r="R94" s="128"/>
      <c r="S94" s="128"/>
      <c r="T94" s="128"/>
      <c r="U94" s="128"/>
      <c r="V94" s="39"/>
      <c r="W94" s="127"/>
    </row>
    <row r="95" spans="1:25" x14ac:dyDescent="0.45">
      <c r="A95" s="9">
        <v>1</v>
      </c>
      <c r="B95" s="11" t="s">
        <v>192</v>
      </c>
      <c r="C95" s="9" t="s">
        <v>190</v>
      </c>
      <c r="D95" s="10"/>
      <c r="E95" s="9">
        <v>100</v>
      </c>
      <c r="F95" s="9">
        <v>100</v>
      </c>
      <c r="G95" s="9">
        <v>100</v>
      </c>
      <c r="H95" s="9">
        <v>120</v>
      </c>
      <c r="I95" s="9">
        <v>100</v>
      </c>
      <c r="J95" s="17">
        <v>0</v>
      </c>
      <c r="K95" s="9">
        <v>120</v>
      </c>
      <c r="L95" s="5">
        <v>30</v>
      </c>
      <c r="M95" s="5">
        <f>K95*L95</f>
        <v>3600</v>
      </c>
      <c r="N95" s="9">
        <v>40</v>
      </c>
      <c r="O95" s="50">
        <f>N95*L95</f>
        <v>1200</v>
      </c>
      <c r="P95" s="9">
        <v>20</v>
      </c>
      <c r="Q95" s="50">
        <f>P95*L95</f>
        <v>600</v>
      </c>
      <c r="R95" s="9">
        <v>40</v>
      </c>
      <c r="S95" s="50">
        <f>R95*L95</f>
        <v>1200</v>
      </c>
      <c r="T95" s="47">
        <v>20</v>
      </c>
      <c r="U95" s="12">
        <f>T95*L95</f>
        <v>600</v>
      </c>
      <c r="V95" s="9"/>
      <c r="W95" s="10"/>
      <c r="X95" s="122">
        <f>(N95+P95+R95+T95)-K95</f>
        <v>0</v>
      </c>
      <c r="Y95" s="121">
        <f>(O95+Q95+S95+U95)-M95</f>
        <v>0</v>
      </c>
    </row>
    <row r="96" spans="1:25" x14ac:dyDescent="0.45">
      <c r="A96" s="9">
        <v>2</v>
      </c>
      <c r="B96" s="11" t="s">
        <v>191</v>
      </c>
      <c r="C96" s="9" t="s">
        <v>190</v>
      </c>
      <c r="D96" s="10"/>
      <c r="E96" s="9">
        <v>100</v>
      </c>
      <c r="F96" s="9">
        <v>100</v>
      </c>
      <c r="G96" s="9">
        <v>100</v>
      </c>
      <c r="H96" s="9">
        <v>120</v>
      </c>
      <c r="I96" s="9">
        <v>120</v>
      </c>
      <c r="J96" s="17">
        <v>0</v>
      </c>
      <c r="K96" s="9">
        <v>120</v>
      </c>
      <c r="L96" s="5">
        <v>35</v>
      </c>
      <c r="M96" s="5">
        <f>K96*L96</f>
        <v>4200</v>
      </c>
      <c r="N96" s="9">
        <v>30</v>
      </c>
      <c r="O96" s="50">
        <f>N96*L96</f>
        <v>1050</v>
      </c>
      <c r="P96" s="9">
        <v>30</v>
      </c>
      <c r="Q96" s="50">
        <f>P96*L96</f>
        <v>1050</v>
      </c>
      <c r="R96" s="9">
        <v>30</v>
      </c>
      <c r="S96" s="50">
        <f>R96*L96</f>
        <v>1050</v>
      </c>
      <c r="T96" s="47">
        <v>30</v>
      </c>
      <c r="U96" s="12">
        <f>T96*L96</f>
        <v>1050</v>
      </c>
      <c r="V96" s="9"/>
      <c r="W96" s="10"/>
      <c r="X96" s="122">
        <f>(N96+P96+R96+T96)-K96</f>
        <v>0</v>
      </c>
      <c r="Y96" s="121">
        <f>(O96+Q96+S96+U96)-M96</f>
        <v>0</v>
      </c>
    </row>
    <row r="97" spans="1:25" x14ac:dyDescent="0.45">
      <c r="A97" s="9">
        <v>3</v>
      </c>
      <c r="B97" s="11" t="s">
        <v>189</v>
      </c>
      <c r="C97" s="9" t="s">
        <v>188</v>
      </c>
      <c r="D97" s="10"/>
      <c r="E97" s="9">
        <v>200</v>
      </c>
      <c r="F97" s="9">
        <v>150</v>
      </c>
      <c r="G97" s="9">
        <v>150</v>
      </c>
      <c r="H97" s="9">
        <v>150</v>
      </c>
      <c r="I97" s="9">
        <v>120</v>
      </c>
      <c r="J97" s="9">
        <v>0</v>
      </c>
      <c r="K97" s="9">
        <v>200</v>
      </c>
      <c r="L97" s="5">
        <v>55</v>
      </c>
      <c r="M97" s="5">
        <f>K97*L97</f>
        <v>11000</v>
      </c>
      <c r="N97" s="9">
        <v>50</v>
      </c>
      <c r="O97" s="50">
        <f>N97*L97</f>
        <v>2750</v>
      </c>
      <c r="P97" s="9">
        <v>50</v>
      </c>
      <c r="Q97" s="50">
        <f>P97*L97</f>
        <v>2750</v>
      </c>
      <c r="R97" s="9">
        <v>50</v>
      </c>
      <c r="S97" s="50">
        <f>R97*L97</f>
        <v>2750</v>
      </c>
      <c r="T97" s="47">
        <v>50</v>
      </c>
      <c r="U97" s="12">
        <f>T97*L97</f>
        <v>2750</v>
      </c>
      <c r="V97" s="9"/>
      <c r="W97" s="10"/>
      <c r="X97" s="122">
        <f>(N97+P97+R97+T97)-K97</f>
        <v>0</v>
      </c>
      <c r="Y97" s="121">
        <f>(O97+Q97+S97+U97)-M97</f>
        <v>0</v>
      </c>
    </row>
    <row r="98" spans="1:25" x14ac:dyDescent="0.45">
      <c r="A98" s="9">
        <v>5</v>
      </c>
      <c r="B98" s="11" t="s">
        <v>187</v>
      </c>
      <c r="C98" s="9" t="s">
        <v>186</v>
      </c>
      <c r="D98" s="10"/>
      <c r="E98" s="9">
        <v>130</v>
      </c>
      <c r="F98" s="9">
        <v>130</v>
      </c>
      <c r="G98" s="9">
        <v>120</v>
      </c>
      <c r="H98" s="9">
        <v>120</v>
      </c>
      <c r="I98" s="9">
        <v>200</v>
      </c>
      <c r="J98" s="9">
        <v>0</v>
      </c>
      <c r="K98" s="9">
        <v>150</v>
      </c>
      <c r="L98" s="5">
        <v>110</v>
      </c>
      <c r="M98" s="5">
        <f>K98*L98</f>
        <v>16500</v>
      </c>
      <c r="N98" s="9">
        <v>50</v>
      </c>
      <c r="O98" s="50">
        <f>N98*L98</f>
        <v>5500</v>
      </c>
      <c r="P98" s="9">
        <v>50</v>
      </c>
      <c r="Q98" s="50">
        <f>P98*L98</f>
        <v>5500</v>
      </c>
      <c r="R98" s="9">
        <v>50</v>
      </c>
      <c r="S98" s="50">
        <f>R98*L98</f>
        <v>5500</v>
      </c>
      <c r="T98" s="47">
        <v>0</v>
      </c>
      <c r="U98" s="12">
        <f>T98*L98</f>
        <v>0</v>
      </c>
      <c r="V98" s="9"/>
      <c r="W98" s="10"/>
      <c r="X98" s="122">
        <f>(N98+P98+R98+T98)-K98</f>
        <v>0</v>
      </c>
      <c r="Y98" s="121">
        <f>(O98+Q98+S98+U98)-M98</f>
        <v>0</v>
      </c>
    </row>
    <row r="99" spans="1:25" x14ac:dyDescent="0.45">
      <c r="A99" s="9">
        <v>6</v>
      </c>
      <c r="B99" s="11" t="s">
        <v>185</v>
      </c>
      <c r="C99" s="9" t="s">
        <v>184</v>
      </c>
      <c r="D99" s="10"/>
      <c r="E99" s="9">
        <v>20</v>
      </c>
      <c r="F99" s="9">
        <v>30</v>
      </c>
      <c r="G99" s="9">
        <v>30</v>
      </c>
      <c r="H99" s="9">
        <v>30</v>
      </c>
      <c r="I99" s="9">
        <v>150</v>
      </c>
      <c r="J99" s="9">
        <v>0</v>
      </c>
      <c r="K99" s="9">
        <v>30</v>
      </c>
      <c r="L99" s="5">
        <v>380</v>
      </c>
      <c r="M99" s="5">
        <f>K99*L99</f>
        <v>11400</v>
      </c>
      <c r="N99" s="9">
        <v>15</v>
      </c>
      <c r="O99" s="50">
        <f>N99*L99</f>
        <v>5700</v>
      </c>
      <c r="P99" s="9">
        <v>0</v>
      </c>
      <c r="Q99" s="50">
        <f>P99*L99</f>
        <v>0</v>
      </c>
      <c r="R99" s="9">
        <v>15</v>
      </c>
      <c r="S99" s="50">
        <f>R99*L99</f>
        <v>5700</v>
      </c>
      <c r="T99" s="47">
        <v>0</v>
      </c>
      <c r="U99" s="12">
        <f>T99*L99</f>
        <v>0</v>
      </c>
      <c r="V99" s="9"/>
      <c r="W99" s="10"/>
      <c r="X99" s="122">
        <f>(N99+P99+R99+T99)-K99</f>
        <v>0</v>
      </c>
      <c r="Y99" s="121">
        <f>(O99+Q99+S99+U99)-M99</f>
        <v>0</v>
      </c>
    </row>
    <row r="100" spans="1:25" x14ac:dyDescent="0.45">
      <c r="A100" s="9">
        <v>7</v>
      </c>
      <c r="B100" s="11" t="s">
        <v>183</v>
      </c>
      <c r="C100" s="9" t="s">
        <v>182</v>
      </c>
      <c r="D100" s="10"/>
      <c r="E100" s="9">
        <v>6</v>
      </c>
      <c r="F100" s="9">
        <v>8</v>
      </c>
      <c r="G100" s="9">
        <v>5</v>
      </c>
      <c r="H100" s="9">
        <v>8</v>
      </c>
      <c r="I100" s="9">
        <v>30</v>
      </c>
      <c r="J100" s="9">
        <v>0</v>
      </c>
      <c r="K100" s="9">
        <v>8</v>
      </c>
      <c r="L100" s="5">
        <v>400</v>
      </c>
      <c r="M100" s="5">
        <f>K100*L100</f>
        <v>3200</v>
      </c>
      <c r="N100" s="9">
        <v>2</v>
      </c>
      <c r="O100" s="50">
        <f>N100*L100</f>
        <v>800</v>
      </c>
      <c r="P100" s="9">
        <v>2</v>
      </c>
      <c r="Q100" s="50">
        <f>P100*L100</f>
        <v>800</v>
      </c>
      <c r="R100" s="9">
        <v>2</v>
      </c>
      <c r="S100" s="50">
        <f>R100*L100</f>
        <v>800</v>
      </c>
      <c r="T100" s="47">
        <v>2</v>
      </c>
      <c r="U100" s="12">
        <f>T100*L100</f>
        <v>800</v>
      </c>
      <c r="V100" s="9"/>
      <c r="W100" s="10"/>
      <c r="X100" s="122">
        <f>(N100+P100+R100+T100)-K100</f>
        <v>0</v>
      </c>
      <c r="Y100" s="121">
        <f>(O100+Q100+S100+U100)-M100</f>
        <v>0</v>
      </c>
    </row>
    <row r="101" spans="1:25" x14ac:dyDescent="0.45">
      <c r="A101" s="9">
        <v>8</v>
      </c>
      <c r="B101" s="11" t="s">
        <v>181</v>
      </c>
      <c r="C101" s="9" t="s">
        <v>28</v>
      </c>
      <c r="D101" s="10"/>
      <c r="E101" s="9">
        <v>15</v>
      </c>
      <c r="F101" s="9">
        <v>18</v>
      </c>
      <c r="G101" s="9">
        <v>20</v>
      </c>
      <c r="H101" s="9">
        <v>20</v>
      </c>
      <c r="I101" s="9">
        <v>8</v>
      </c>
      <c r="J101" s="9">
        <v>0</v>
      </c>
      <c r="K101" s="9">
        <v>20</v>
      </c>
      <c r="L101" s="5">
        <v>70</v>
      </c>
      <c r="M101" s="5">
        <f>K101*L101</f>
        <v>1400</v>
      </c>
      <c r="N101" s="9">
        <v>5</v>
      </c>
      <c r="O101" s="50">
        <f>N101*L101</f>
        <v>350</v>
      </c>
      <c r="P101" s="9">
        <v>5</v>
      </c>
      <c r="Q101" s="50">
        <f>P101*L101</f>
        <v>350</v>
      </c>
      <c r="R101" s="9">
        <v>5</v>
      </c>
      <c r="S101" s="50">
        <f>R101*L101</f>
        <v>350</v>
      </c>
      <c r="T101" s="47">
        <v>5</v>
      </c>
      <c r="U101" s="12">
        <f>T101*L101</f>
        <v>350</v>
      </c>
      <c r="V101" s="9"/>
      <c r="W101" s="10"/>
      <c r="X101" s="122">
        <f>(N101+P101+R101+T101)-K101</f>
        <v>0</v>
      </c>
      <c r="Y101" s="121">
        <f>(O101+Q101+S101+U101)-M101</f>
        <v>0</v>
      </c>
    </row>
    <row r="102" spans="1:25" x14ac:dyDescent="0.45">
      <c r="A102" s="9">
        <v>9</v>
      </c>
      <c r="B102" s="11" t="s">
        <v>180</v>
      </c>
      <c r="C102" s="9" t="s">
        <v>28</v>
      </c>
      <c r="D102" s="10"/>
      <c r="E102" s="9">
        <v>15</v>
      </c>
      <c r="F102" s="9">
        <v>18</v>
      </c>
      <c r="G102" s="9">
        <v>20</v>
      </c>
      <c r="H102" s="9">
        <v>20</v>
      </c>
      <c r="I102" s="9">
        <v>20</v>
      </c>
      <c r="J102" s="9">
        <v>0</v>
      </c>
      <c r="K102" s="9">
        <v>20</v>
      </c>
      <c r="L102" s="5">
        <v>70</v>
      </c>
      <c r="M102" s="5">
        <f>K102*L102</f>
        <v>1400</v>
      </c>
      <c r="N102" s="9">
        <v>5</v>
      </c>
      <c r="O102" s="50">
        <f>N102*L102</f>
        <v>350</v>
      </c>
      <c r="P102" s="9">
        <v>5</v>
      </c>
      <c r="Q102" s="50">
        <f>P102*L102</f>
        <v>350</v>
      </c>
      <c r="R102" s="9">
        <v>5</v>
      </c>
      <c r="S102" s="50">
        <f>R102*L102</f>
        <v>350</v>
      </c>
      <c r="T102" s="47">
        <v>5</v>
      </c>
      <c r="U102" s="12">
        <f>T102*L102</f>
        <v>350</v>
      </c>
      <c r="V102" s="9"/>
      <c r="W102" s="10"/>
      <c r="X102" s="122">
        <f>(N102+P102+R102+T102)-K102</f>
        <v>0</v>
      </c>
      <c r="Y102" s="121">
        <f>(O102+Q102+S102+U102)-M102</f>
        <v>0</v>
      </c>
    </row>
    <row r="103" spans="1:25" x14ac:dyDescent="0.45">
      <c r="A103" s="9">
        <v>10</v>
      </c>
      <c r="B103" s="11" t="s">
        <v>179</v>
      </c>
      <c r="C103" s="9" t="s">
        <v>28</v>
      </c>
      <c r="D103" s="10"/>
      <c r="E103" s="9">
        <v>4</v>
      </c>
      <c r="F103" s="9">
        <v>10</v>
      </c>
      <c r="G103" s="9">
        <v>10</v>
      </c>
      <c r="H103" s="9">
        <v>10</v>
      </c>
      <c r="I103" s="9">
        <v>20</v>
      </c>
      <c r="J103" s="9">
        <v>0</v>
      </c>
      <c r="K103" s="9">
        <v>10</v>
      </c>
      <c r="L103" s="5">
        <v>200</v>
      </c>
      <c r="M103" s="5">
        <f>K103*L103</f>
        <v>2000</v>
      </c>
      <c r="N103" s="9">
        <v>3</v>
      </c>
      <c r="O103" s="50">
        <f>N103*L103</f>
        <v>600</v>
      </c>
      <c r="P103" s="9">
        <v>2</v>
      </c>
      <c r="Q103" s="50">
        <f>P103*L103</f>
        <v>400</v>
      </c>
      <c r="R103" s="9">
        <v>3</v>
      </c>
      <c r="S103" s="50">
        <f>R103*L103</f>
        <v>600</v>
      </c>
      <c r="T103" s="47">
        <v>2</v>
      </c>
      <c r="U103" s="12">
        <f>T103*L103</f>
        <v>400</v>
      </c>
      <c r="V103" s="9"/>
      <c r="W103" s="10"/>
      <c r="X103" s="122">
        <f>(N103+P103+R103+T103)-K103</f>
        <v>0</v>
      </c>
      <c r="Y103" s="121">
        <f>(O103+Q103+S103+U103)-M103</f>
        <v>0</v>
      </c>
    </row>
    <row r="104" spans="1:25" ht="21" customHeight="1" x14ac:dyDescent="0.45">
      <c r="A104" s="135">
        <v>11</v>
      </c>
      <c r="B104" s="10" t="s">
        <v>178</v>
      </c>
      <c r="C104" s="9" t="s">
        <v>28</v>
      </c>
      <c r="D104" s="9"/>
      <c r="E104" s="9">
        <v>240</v>
      </c>
      <c r="F104" s="9">
        <v>500</v>
      </c>
      <c r="G104" s="9">
        <v>500</v>
      </c>
      <c r="H104" s="9">
        <v>500</v>
      </c>
      <c r="I104" s="9">
        <v>500</v>
      </c>
      <c r="J104" s="9">
        <v>0</v>
      </c>
      <c r="K104" s="9">
        <v>500</v>
      </c>
      <c r="L104" s="126">
        <v>72</v>
      </c>
      <c r="M104" s="5">
        <f>K104*L104</f>
        <v>36000</v>
      </c>
      <c r="N104" s="9">
        <v>150</v>
      </c>
      <c r="O104" s="50">
        <f>N104*L104</f>
        <v>10800</v>
      </c>
      <c r="P104" s="9">
        <v>100</v>
      </c>
      <c r="Q104" s="50">
        <f>P104*L104</f>
        <v>7200</v>
      </c>
      <c r="R104" s="9">
        <v>150</v>
      </c>
      <c r="S104" s="50">
        <f>R104*L104</f>
        <v>10800</v>
      </c>
      <c r="T104" s="47">
        <v>100</v>
      </c>
      <c r="U104" s="12">
        <f>T104*L104</f>
        <v>7200</v>
      </c>
      <c r="V104" s="9"/>
      <c r="W104" s="10"/>
      <c r="X104" s="122">
        <f>(N104+P104+R104+T104)-K104</f>
        <v>0</v>
      </c>
      <c r="Y104" s="121">
        <f>(O104+Q104+S104+U104)-M104</f>
        <v>0</v>
      </c>
    </row>
    <row r="105" spans="1:25" x14ac:dyDescent="0.45">
      <c r="A105" s="8">
        <v>12</v>
      </c>
      <c r="B105" s="24" t="s">
        <v>177</v>
      </c>
      <c r="C105" s="8" t="s">
        <v>29</v>
      </c>
      <c r="D105" s="31"/>
      <c r="E105" s="8">
        <v>0</v>
      </c>
      <c r="F105" s="8">
        <v>55</v>
      </c>
      <c r="G105" s="8">
        <v>80</v>
      </c>
      <c r="H105" s="8">
        <v>1</v>
      </c>
      <c r="I105" s="9">
        <v>250</v>
      </c>
      <c r="J105" s="8">
        <v>0</v>
      </c>
      <c r="K105" s="8">
        <v>1</v>
      </c>
      <c r="L105" s="25">
        <v>4.95</v>
      </c>
      <c r="M105" s="12">
        <f>K105*L105</f>
        <v>4.95</v>
      </c>
      <c r="N105" s="8">
        <v>1</v>
      </c>
      <c r="O105" s="50">
        <f>N105*L105</f>
        <v>4.95</v>
      </c>
      <c r="P105" s="8">
        <v>0</v>
      </c>
      <c r="Q105" s="50">
        <f>P105*L105</f>
        <v>0</v>
      </c>
      <c r="R105" s="8">
        <v>0</v>
      </c>
      <c r="S105" s="50">
        <f>R105*L105</f>
        <v>0</v>
      </c>
      <c r="T105" s="48">
        <v>0</v>
      </c>
      <c r="U105" s="12">
        <f>T105*L105</f>
        <v>0</v>
      </c>
      <c r="V105" s="8"/>
      <c r="W105" s="31"/>
      <c r="X105" s="122">
        <f>(N105+P105+R105+T105)-K105</f>
        <v>0</v>
      </c>
      <c r="Y105" s="121">
        <f>(O105+Q105+S105+U105)-M105</f>
        <v>0</v>
      </c>
    </row>
    <row r="106" spans="1:25" x14ac:dyDescent="0.45">
      <c r="A106" s="93"/>
      <c r="B106" s="44"/>
      <c r="C106" s="94"/>
      <c r="D106" s="44"/>
      <c r="E106" s="94"/>
      <c r="F106" s="94"/>
      <c r="G106" s="94"/>
      <c r="H106" s="94"/>
      <c r="I106" s="9"/>
      <c r="J106" s="94"/>
      <c r="K106" s="125" t="s">
        <v>176</v>
      </c>
      <c r="L106" s="124" t="s">
        <v>172</v>
      </c>
      <c r="M106" s="123">
        <f>SUM(M95:M105)</f>
        <v>90704.95</v>
      </c>
      <c r="N106" s="93"/>
      <c r="O106" s="50">
        <f>SUM(O95:O105)</f>
        <v>29104.95</v>
      </c>
      <c r="P106" s="94"/>
      <c r="Q106" s="50">
        <f>SUM(Q95:Q105)</f>
        <v>19000</v>
      </c>
      <c r="R106" s="94"/>
      <c r="S106" s="50">
        <f>SUM(S95:S105)</f>
        <v>29100</v>
      </c>
      <c r="T106" s="42"/>
      <c r="U106" s="12">
        <f>SUM(U95:U105)</f>
        <v>13500</v>
      </c>
      <c r="V106" s="44"/>
      <c r="W106" s="11"/>
      <c r="X106" s="122"/>
      <c r="Y106" s="121">
        <f>(O106+Q106+S106+U106)-M106</f>
        <v>0</v>
      </c>
    </row>
    <row r="107" spans="1:25" ht="23.25" x14ac:dyDescent="0.5">
      <c r="A107" s="85"/>
      <c r="B107" s="86" t="s">
        <v>175</v>
      </c>
      <c r="C107" s="85"/>
      <c r="D107" s="85"/>
      <c r="E107" s="85"/>
      <c r="F107" s="85"/>
      <c r="G107" s="85"/>
      <c r="H107" s="87" t="s">
        <v>141</v>
      </c>
      <c r="I107" s="117" t="s">
        <v>141</v>
      </c>
      <c r="J107" s="118"/>
      <c r="K107" s="86" t="s">
        <v>159</v>
      </c>
      <c r="L107" s="119">
        <v>1718900</v>
      </c>
      <c r="M107" s="120"/>
      <c r="N107" s="115">
        <v>503718</v>
      </c>
      <c r="O107" s="116"/>
      <c r="P107" s="115">
        <v>424369</v>
      </c>
      <c r="Q107" s="116"/>
      <c r="R107" s="115">
        <v>447240</v>
      </c>
      <c r="S107" s="116"/>
      <c r="T107" s="115">
        <v>343573</v>
      </c>
      <c r="U107" s="116"/>
      <c r="V107" s="88"/>
      <c r="W107" s="86"/>
      <c r="X107" s="89" t="s">
        <v>142</v>
      </c>
      <c r="Y107" s="90">
        <f t="shared" ref="Y107:Y109" si="15">N107+P107+R107+T107</f>
        <v>1718900</v>
      </c>
    </row>
    <row r="108" spans="1:25" ht="22.9" customHeight="1" x14ac:dyDescent="0.5">
      <c r="A108" s="85"/>
      <c r="B108" s="86" t="s">
        <v>171</v>
      </c>
      <c r="C108" s="85"/>
      <c r="D108" s="85"/>
      <c r="E108" s="85"/>
      <c r="F108" s="85"/>
      <c r="G108" s="85"/>
      <c r="H108" s="87" t="s">
        <v>141</v>
      </c>
      <c r="I108" s="117" t="s">
        <v>141</v>
      </c>
      <c r="J108" s="118"/>
      <c r="K108" s="86" t="s">
        <v>172</v>
      </c>
      <c r="L108" s="119">
        <v>90704.95</v>
      </c>
      <c r="M108" s="120"/>
      <c r="N108" s="115">
        <v>29104.95</v>
      </c>
      <c r="O108" s="116"/>
      <c r="P108" s="115">
        <v>19000</v>
      </c>
      <c r="Q108" s="116"/>
      <c r="R108" s="115">
        <v>29100</v>
      </c>
      <c r="S108" s="116"/>
      <c r="T108" s="115">
        <v>13500</v>
      </c>
      <c r="U108" s="116"/>
      <c r="V108" s="88"/>
      <c r="W108" s="86"/>
      <c r="X108" s="7"/>
      <c r="Y108" s="90">
        <f>N108+P108+R108+T108</f>
        <v>90704.95</v>
      </c>
    </row>
    <row r="109" spans="1:25" ht="23.25" x14ac:dyDescent="0.5">
      <c r="A109" s="85"/>
      <c r="B109" s="86" t="s">
        <v>173</v>
      </c>
      <c r="C109" s="85"/>
      <c r="D109" s="85"/>
      <c r="E109" s="85"/>
      <c r="F109" s="85"/>
      <c r="G109" s="85"/>
      <c r="H109" s="87" t="s">
        <v>141</v>
      </c>
      <c r="I109" s="117" t="s">
        <v>141</v>
      </c>
      <c r="J109" s="118"/>
      <c r="K109" s="86" t="s">
        <v>174</v>
      </c>
      <c r="L109" s="119">
        <f>L108+L107</f>
        <v>1809604.95</v>
      </c>
      <c r="M109" s="120"/>
      <c r="N109" s="115">
        <f>SUM(N107:O108)</f>
        <v>532822.94999999995</v>
      </c>
      <c r="O109" s="116"/>
      <c r="P109" s="115">
        <f>SUM(P107:Q108)</f>
        <v>443369</v>
      </c>
      <c r="Q109" s="116"/>
      <c r="R109" s="115">
        <f>SUM(R107:S108)</f>
        <v>476340</v>
      </c>
      <c r="S109" s="116"/>
      <c r="T109" s="115">
        <f>SUM(T107:U108)</f>
        <v>357073</v>
      </c>
      <c r="U109" s="116"/>
      <c r="V109" s="88"/>
      <c r="W109" s="86"/>
      <c r="Y109" s="90">
        <f t="shared" si="15"/>
        <v>1809604.95</v>
      </c>
    </row>
    <row r="110" spans="1:25" x14ac:dyDescent="0.4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7"/>
      <c r="Y110" s="57"/>
    </row>
    <row r="111" spans="1:25" ht="23.25" x14ac:dyDescent="0.5">
      <c r="A111" s="52"/>
      <c r="B111" s="63"/>
      <c r="C111" s="65"/>
      <c r="D111" s="52"/>
      <c r="E111" s="52"/>
      <c r="F111" s="52"/>
      <c r="G111" s="52"/>
      <c r="H111" s="52"/>
      <c r="I111" s="52"/>
      <c r="J111" s="52"/>
      <c r="K111" s="52"/>
      <c r="L111" s="63"/>
      <c r="M111" s="63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7"/>
      <c r="Y111" s="57"/>
    </row>
    <row r="112" spans="1:25" x14ac:dyDescent="0.4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7"/>
      <c r="Y112" s="57"/>
    </row>
    <row r="113" spans="2:25" x14ac:dyDescent="0.4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7"/>
      <c r="Y113" s="57"/>
    </row>
    <row r="114" spans="2:25" x14ac:dyDescent="0.4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7"/>
      <c r="Y114" s="57"/>
    </row>
    <row r="115" spans="2:25" x14ac:dyDescent="0.4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7"/>
      <c r="Y115" s="57"/>
    </row>
    <row r="116" spans="2:25" x14ac:dyDescent="0.4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7"/>
      <c r="Y116" s="57"/>
    </row>
    <row r="117" spans="2:25" x14ac:dyDescent="0.4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7"/>
      <c r="Y117" s="57"/>
    </row>
    <row r="118" spans="2:25" x14ac:dyDescent="0.4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7"/>
      <c r="Y118" s="57"/>
    </row>
    <row r="119" spans="2:25" x14ac:dyDescent="0.4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7"/>
      <c r="Y119" s="57"/>
    </row>
    <row r="120" spans="2:25" x14ac:dyDescent="0.4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7"/>
      <c r="Y120" s="57"/>
    </row>
    <row r="121" spans="2:25" x14ac:dyDescent="0.4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7"/>
      <c r="Y121" s="57"/>
    </row>
    <row r="122" spans="2:25" x14ac:dyDescent="0.4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7"/>
      <c r="Y122" s="57"/>
    </row>
    <row r="123" spans="2:25" x14ac:dyDescent="0.4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7"/>
      <c r="Y123" s="57"/>
    </row>
    <row r="124" spans="2:25" x14ac:dyDescent="0.4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7"/>
      <c r="Y124" s="57"/>
    </row>
    <row r="125" spans="2:25" x14ac:dyDescent="0.4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7"/>
      <c r="Y125" s="57"/>
    </row>
    <row r="126" spans="2:25" x14ac:dyDescent="0.4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7"/>
      <c r="Y126" s="57"/>
    </row>
    <row r="127" spans="2:25" x14ac:dyDescent="0.4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7"/>
      <c r="Y127" s="57"/>
    </row>
    <row r="128" spans="2:25" x14ac:dyDescent="0.4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7"/>
      <c r="Y128" s="57"/>
    </row>
    <row r="129" spans="2:25" x14ac:dyDescent="0.4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7"/>
      <c r="Y129" s="57"/>
    </row>
    <row r="130" spans="2:25" x14ac:dyDescent="0.4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7"/>
      <c r="Y130" s="57"/>
    </row>
    <row r="131" spans="2:25" x14ac:dyDescent="0.4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7"/>
      <c r="Y131" s="57"/>
    </row>
    <row r="132" spans="2:25" x14ac:dyDescent="0.4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7"/>
      <c r="Y132" s="57"/>
    </row>
    <row r="133" spans="2:25" x14ac:dyDescent="0.4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7"/>
      <c r="Y133" s="57"/>
    </row>
    <row r="134" spans="2:25" x14ac:dyDescent="0.4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7"/>
      <c r="Y134" s="57"/>
    </row>
    <row r="135" spans="2:25" x14ac:dyDescent="0.4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7"/>
      <c r="Y135" s="57"/>
    </row>
    <row r="136" spans="2:25" x14ac:dyDescent="0.4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7"/>
      <c r="Y136" s="57"/>
    </row>
    <row r="137" spans="2:25" x14ac:dyDescent="0.4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7"/>
      <c r="Y137" s="57"/>
    </row>
    <row r="138" spans="2:25" x14ac:dyDescent="0.4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7"/>
      <c r="Y138" s="57"/>
    </row>
    <row r="139" spans="2:25" x14ac:dyDescent="0.4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7"/>
      <c r="Y139" s="57"/>
    </row>
    <row r="140" spans="2:25" x14ac:dyDescent="0.4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7"/>
      <c r="Y140" s="57"/>
    </row>
    <row r="141" spans="2:25" x14ac:dyDescent="0.4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7"/>
      <c r="Y141" s="57"/>
    </row>
    <row r="142" spans="2:25" x14ac:dyDescent="0.4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7"/>
      <c r="Y142" s="57"/>
    </row>
    <row r="143" spans="2:25" x14ac:dyDescent="0.4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7"/>
      <c r="Y143" s="57"/>
    </row>
    <row r="144" spans="2:25" x14ac:dyDescent="0.4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7"/>
      <c r="Y144" s="57"/>
    </row>
    <row r="145" spans="2:25" x14ac:dyDescent="0.4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7"/>
      <c r="Y145" s="57"/>
    </row>
    <row r="146" spans="2:25" x14ac:dyDescent="0.4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7"/>
      <c r="Y146" s="57"/>
    </row>
    <row r="147" spans="2:25" x14ac:dyDescent="0.4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7"/>
      <c r="Y147" s="57"/>
    </row>
    <row r="148" spans="2:25" x14ac:dyDescent="0.4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7"/>
      <c r="Y148" s="57"/>
    </row>
    <row r="149" spans="2:25" x14ac:dyDescent="0.4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7"/>
      <c r="Y149" s="57"/>
    </row>
    <row r="150" spans="2:25" x14ac:dyDescent="0.4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7"/>
      <c r="Y150" s="57"/>
    </row>
    <row r="151" spans="2:25" x14ac:dyDescent="0.4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7"/>
      <c r="Y151" s="57"/>
    </row>
    <row r="152" spans="2:25" x14ac:dyDescent="0.4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7"/>
      <c r="Y152" s="57"/>
    </row>
    <row r="153" spans="2:25" x14ac:dyDescent="0.4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7"/>
      <c r="Y153" s="57"/>
    </row>
    <row r="154" spans="2:25" x14ac:dyDescent="0.4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7"/>
      <c r="Y154" s="57"/>
    </row>
    <row r="155" spans="2:25" x14ac:dyDescent="0.4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7"/>
      <c r="Y155" s="57"/>
    </row>
    <row r="156" spans="2:25" x14ac:dyDescent="0.4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7"/>
      <c r="Y156" s="57"/>
    </row>
    <row r="157" spans="2:25" x14ac:dyDescent="0.4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7"/>
      <c r="Y157" s="57"/>
    </row>
    <row r="158" spans="2:25" x14ac:dyDescent="0.4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7"/>
      <c r="Y158" s="57"/>
    </row>
    <row r="159" spans="2:25" x14ac:dyDescent="0.4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7"/>
      <c r="Y159" s="57"/>
    </row>
    <row r="160" spans="2:25" x14ac:dyDescent="0.4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7"/>
      <c r="Y160" s="57"/>
    </row>
    <row r="161" spans="2:25" x14ac:dyDescent="0.4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7"/>
      <c r="Y161" s="57"/>
    </row>
    <row r="162" spans="2:25" x14ac:dyDescent="0.4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7"/>
      <c r="Y162" s="57"/>
    </row>
    <row r="163" spans="2:25" x14ac:dyDescent="0.4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7"/>
      <c r="Y163" s="57"/>
    </row>
    <row r="164" spans="2:25" x14ac:dyDescent="0.4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7"/>
      <c r="Y164" s="57"/>
    </row>
    <row r="165" spans="2:25" x14ac:dyDescent="0.4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7"/>
      <c r="Y165" s="57"/>
    </row>
    <row r="166" spans="2:25" x14ac:dyDescent="0.4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7"/>
      <c r="Y166" s="57"/>
    </row>
    <row r="167" spans="2:25" x14ac:dyDescent="0.4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7"/>
      <c r="Y167" s="57"/>
    </row>
    <row r="168" spans="2:25" x14ac:dyDescent="0.4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7"/>
      <c r="Y168" s="57"/>
    </row>
    <row r="169" spans="2:25" x14ac:dyDescent="0.4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7"/>
      <c r="Y169" s="57"/>
    </row>
    <row r="170" spans="2:25" x14ac:dyDescent="0.4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7"/>
      <c r="Y170" s="57"/>
    </row>
    <row r="171" spans="2:25" x14ac:dyDescent="0.4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7"/>
      <c r="Y171" s="57"/>
    </row>
    <row r="172" spans="2:25" x14ac:dyDescent="0.4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7"/>
      <c r="Y172" s="57"/>
    </row>
    <row r="173" spans="2:25" x14ac:dyDescent="0.4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7"/>
      <c r="Y173" s="57"/>
    </row>
    <row r="174" spans="2:25" x14ac:dyDescent="0.4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7"/>
      <c r="Y174" s="57"/>
    </row>
    <row r="175" spans="2:25" x14ac:dyDescent="0.4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7"/>
      <c r="Y175" s="57"/>
    </row>
    <row r="176" spans="2:25" x14ac:dyDescent="0.4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7"/>
      <c r="Y176" s="57"/>
    </row>
  </sheetData>
  <mergeCells count="45">
    <mergeCell ref="A89:V89"/>
    <mergeCell ref="A90:V90"/>
    <mergeCell ref="A92:A93"/>
    <mergeCell ref="B92:B93"/>
    <mergeCell ref="E92:G92"/>
    <mergeCell ref="V92:W92"/>
    <mergeCell ref="R92:S92"/>
    <mergeCell ref="T92:U92"/>
    <mergeCell ref="N92:O92"/>
    <mergeCell ref="P92:Q92"/>
    <mergeCell ref="T109:U109"/>
    <mergeCell ref="I109:J109"/>
    <mergeCell ref="L109:M109"/>
    <mergeCell ref="N109:O109"/>
    <mergeCell ref="P109:Q109"/>
    <mergeCell ref="R109:S109"/>
    <mergeCell ref="T108:U108"/>
    <mergeCell ref="I107:J107"/>
    <mergeCell ref="L107:M107"/>
    <mergeCell ref="N107:O107"/>
    <mergeCell ref="P107:Q107"/>
    <mergeCell ref="R107:S107"/>
    <mergeCell ref="T107:U107"/>
    <mergeCell ref="I108:J108"/>
    <mergeCell ref="L108:M108"/>
    <mergeCell ref="N108:O108"/>
    <mergeCell ref="P108:Q108"/>
    <mergeCell ref="R108:S108"/>
    <mergeCell ref="A1:V1"/>
    <mergeCell ref="A2:V2"/>
    <mergeCell ref="A3:A4"/>
    <mergeCell ref="B3:B4"/>
    <mergeCell ref="E3:G3"/>
    <mergeCell ref="V3:W3"/>
    <mergeCell ref="R3:S3"/>
    <mergeCell ref="T3:U3"/>
    <mergeCell ref="N3:O3"/>
    <mergeCell ref="P3:Q3"/>
    <mergeCell ref="P87:Q87"/>
    <mergeCell ref="R87:S87"/>
    <mergeCell ref="T87:U87"/>
    <mergeCell ref="I87:J87"/>
    <mergeCell ref="J86:K86"/>
    <mergeCell ref="N87:O87"/>
    <mergeCell ref="L87:M87"/>
  </mergeCells>
  <pageMargins left="0.28000000000000003" right="0.16" top="0.3" bottom="0.19685039370078741" header="0" footer="0"/>
  <pageSetup paperSize="273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LAB(สรุป)</vt:lpstr>
      <vt:lpstr>LAB(แผน)</vt:lpstr>
      <vt:lpstr>'LAB(แผน)'!Print_Titles</vt:lpstr>
    </vt:vector>
  </TitlesOfParts>
  <Company>lpcmo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</dc:creator>
  <cp:lastModifiedBy>PC_PharCen</cp:lastModifiedBy>
  <cp:lastPrinted>2018-08-08T01:40:09Z</cp:lastPrinted>
  <dcterms:created xsi:type="dcterms:W3CDTF">2016-07-29T10:08:45Z</dcterms:created>
  <dcterms:modified xsi:type="dcterms:W3CDTF">2018-08-08T01:45:43Z</dcterms:modified>
</cp:coreProperties>
</file>